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DA454DD5-D94D-4478-A4F4-8DA0AEE2A29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U8" i="11"/>
  <c r="C10" i="15"/>
  <c r="E8" i="15" s="1"/>
  <c r="K11" i="13"/>
  <c r="I11" i="13"/>
  <c r="K10" i="13" s="1"/>
  <c r="G11" i="13"/>
  <c r="E11" i="13"/>
  <c r="G9" i="13" s="1"/>
  <c r="K9" i="13"/>
  <c r="C19" i="12"/>
  <c r="E19" i="12"/>
  <c r="G19" i="12"/>
  <c r="I19" i="12"/>
  <c r="K19" i="12"/>
  <c r="M19" i="12"/>
  <c r="O19" i="12"/>
  <c r="Q19" i="12"/>
  <c r="Q9" i="12"/>
  <c r="Q10" i="12"/>
  <c r="Q11" i="12"/>
  <c r="Q12" i="12"/>
  <c r="Q13" i="12"/>
  <c r="Q14" i="12"/>
  <c r="Q15" i="12"/>
  <c r="Q16" i="12"/>
  <c r="Q17" i="12"/>
  <c r="Q18" i="12"/>
  <c r="Q8" i="12"/>
  <c r="I8" i="12"/>
  <c r="I9" i="12"/>
  <c r="I10" i="12"/>
  <c r="I11" i="12"/>
  <c r="I12" i="12"/>
  <c r="I13" i="12"/>
  <c r="I14" i="12"/>
  <c r="I15" i="12"/>
  <c r="I16" i="12"/>
  <c r="I17" i="12"/>
  <c r="I18" i="12"/>
  <c r="I15" i="11"/>
  <c r="K10" i="11" s="1"/>
  <c r="U15" i="11"/>
  <c r="U9" i="11"/>
  <c r="U10" i="11"/>
  <c r="U11" i="11"/>
  <c r="U12" i="11"/>
  <c r="U13" i="11"/>
  <c r="U14" i="11"/>
  <c r="M15" i="11"/>
  <c r="O15" i="11"/>
  <c r="Q15" i="11"/>
  <c r="S15" i="11"/>
  <c r="E15" i="11"/>
  <c r="G15" i="11"/>
  <c r="C15" i="11"/>
  <c r="S9" i="11"/>
  <c r="S10" i="11"/>
  <c r="S11" i="11"/>
  <c r="S12" i="11"/>
  <c r="S13" i="11"/>
  <c r="S14" i="11"/>
  <c r="S8" i="11"/>
  <c r="I9" i="11"/>
  <c r="I10" i="11"/>
  <c r="I11" i="11"/>
  <c r="I12" i="11"/>
  <c r="I13" i="11"/>
  <c r="I14" i="11"/>
  <c r="I8" i="11"/>
  <c r="Q23" i="10"/>
  <c r="O23" i="10"/>
  <c r="M23" i="10"/>
  <c r="I23" i="10"/>
  <c r="G23" i="10"/>
  <c r="E23" i="10"/>
  <c r="E14" i="9"/>
  <c r="G14" i="9"/>
  <c r="I14" i="9"/>
  <c r="M14" i="9"/>
  <c r="O14" i="9"/>
  <c r="Q14" i="9"/>
  <c r="Q9" i="9"/>
  <c r="Q10" i="9"/>
  <c r="Q11" i="9"/>
  <c r="Q12" i="9"/>
  <c r="Q13" i="9"/>
  <c r="Q8" i="9"/>
  <c r="I9" i="9"/>
  <c r="I10" i="9"/>
  <c r="I11" i="9"/>
  <c r="I12" i="9"/>
  <c r="I13" i="9"/>
  <c r="I8" i="9"/>
  <c r="S11" i="7"/>
  <c r="Q11" i="7"/>
  <c r="O11" i="7"/>
  <c r="M11" i="7"/>
  <c r="K11" i="7"/>
  <c r="I11" i="7"/>
  <c r="S11" i="6"/>
  <c r="K11" i="6"/>
  <c r="M11" i="6"/>
  <c r="O11" i="6"/>
  <c r="Q11" i="6"/>
  <c r="E15" i="1"/>
  <c r="G15" i="1"/>
  <c r="K15" i="1"/>
  <c r="O15" i="1"/>
  <c r="U15" i="1"/>
  <c r="W15" i="1"/>
  <c r="Y15" i="1"/>
  <c r="E9" i="15" l="1"/>
  <c r="E7" i="15"/>
  <c r="E10" i="15" s="1"/>
  <c r="K8" i="13"/>
  <c r="G10" i="13"/>
  <c r="G8" i="13"/>
  <c r="K12" i="11"/>
  <c r="K13" i="11"/>
  <c r="K9" i="11"/>
  <c r="K8" i="11"/>
  <c r="K15" i="11" s="1"/>
  <c r="K11" i="11"/>
  <c r="K14" i="11"/>
</calcChain>
</file>

<file path=xl/sharedStrings.xml><?xml version="1.0" encoding="utf-8"?>
<sst xmlns="http://schemas.openxmlformats.org/spreadsheetml/2006/main" count="334" uniqueCount="86">
  <si>
    <t>صندوق سرمایه‌گذاری طلای عیار مفید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</si>
  <si>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</si>
  <si>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</si>
  <si>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</si>
  <si>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</si>
  <si>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</si>
  <si>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</si>
  <si>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</si>
  <si>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</si>
  <si>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</si>
  <si>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</si>
  <si>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</si>
  <si>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</si>
  <si>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</si>
  <si>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</si>
  <si>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</si>
  <si>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</si>
  <si>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</si>
  <si>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</si>
  <si>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</si>
  <si>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</si>
  <si>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</si>
  <si>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</si>
  <si>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</si>
  <si>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</si>
  <si>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</si>
  <si>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</si>
  <si>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</si>
  <si>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</si>
  <si>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</si>
  <si>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</si>
  <si>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</si>
  <si>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</si>
  <si>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</si>
  <si>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</si>
  <si>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</si>
  <si>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</si>
  <si>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</si>
  <si>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</si>
  <si>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</si>
  <si>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</si>
  <si>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</si>
  <si>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</si>
  <si>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</si>
  <si>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</si>
  <si>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</si>
  <si>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</si>
  <si>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</si>
  <si>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</si>
  <si>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</si>
  <si>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</si>
  <si>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</si>
  <si>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</si>
  <si>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</si>
  <si>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</si>
  <si>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سلف تمام سکه 001 مرکزی</t>
  </si>
  <si>
    <t>سود و زیان ناشی از فروش</t>
  </si>
  <si>
    <t>تمام سکه طرح جدید 0110 صادرات</t>
  </si>
  <si>
    <t>اسنادخزانه-م1بودجه00-030821</t>
  </si>
  <si>
    <t>اسنادخزانه-م5بودجه99-020218</t>
  </si>
  <si>
    <t>اسنادخزانه-م4بودجه99-011215</t>
  </si>
  <si>
    <t>اسنادخزانه-م3بودجه99-011110</t>
  </si>
  <si>
    <t>اسناد خزانه-م9بودجه00-031101</t>
  </si>
  <si>
    <t>اسنادخزانه-م5بودجه00-030626</t>
  </si>
  <si>
    <t>اسنادخزانه-م6بودجه00-030723</t>
  </si>
  <si>
    <t>اسنادخزانه-م2بودجه00-031024</t>
  </si>
  <si>
    <t>اسنادخزانه-م2بودجه99-011019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</si>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</sst>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</xdr:row>
          <xdr:rowOff>152400</xdr:rowOff>
        </xdr:from>
        <xdr:to>
          <xdr:col>14</xdr:col>
          <xdr:colOff>447675</xdr:colOff>
          <xdr:row>35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1708A7-256E-D6F7-5782-6E4466A38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4169-2EF0-4719-AE4B-000673E8AC66}">
  <dimension ref="A1"/>
  <sheetViews>
    <sheetView rightToLeft="1" workbookViewId="0">
      <selection activeCell="D35" sqref="D35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285750</xdr:colOff>
                <xdr:row>1</xdr:row>
                <xdr:rowOff>152400</xdr:rowOff>
              </from>
              <to>
                <xdr:col>14</xdr:col>
                <xdr:colOff>447675</xdr:colOff>
                <xdr:row>35</xdr:row>
                <xdr:rowOff>114300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5" sqref="C5:C6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42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44</v>
      </c>
      <c r="E5" s="2" t="s">
        <v>84</v>
      </c>
    </row>
    <row r="6" spans="1:5" ht="24.75">
      <c r="A6" s="14" t="s">
        <v>78</v>
      </c>
      <c r="C6" s="15"/>
      <c r="E6" s="5" t="s">
        <v>85</v>
      </c>
    </row>
    <row r="7" spans="1:5" ht="24.75">
      <c r="A7" s="15" t="s">
        <v>78</v>
      </c>
      <c r="C7" s="15" t="s">
        <v>29</v>
      </c>
      <c r="E7" s="15" t="s">
        <v>29</v>
      </c>
    </row>
    <row r="8" spans="1:5">
      <c r="A8" s="1" t="s">
        <v>78</v>
      </c>
      <c r="C8" s="6">
        <v>0</v>
      </c>
      <c r="D8" s="4"/>
      <c r="E8" s="6">
        <v>160100</v>
      </c>
    </row>
    <row r="9" spans="1:5" ht="24.75" thickBot="1">
      <c r="A9" s="1" t="s">
        <v>51</v>
      </c>
      <c r="C9" s="7">
        <v>0</v>
      </c>
      <c r="D9" s="4"/>
      <c r="E9" s="7">
        <v>160100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0" sqref="G10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42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46</v>
      </c>
      <c r="C6" s="15" t="s">
        <v>29</v>
      </c>
      <c r="E6" s="15" t="s">
        <v>71</v>
      </c>
      <c r="G6" s="15" t="s">
        <v>13</v>
      </c>
    </row>
    <row r="7" spans="1:7">
      <c r="A7" s="1" t="s">
        <v>79</v>
      </c>
      <c r="C7" s="6">
        <v>5263163688217</v>
      </c>
      <c r="D7" s="4"/>
      <c r="E7" s="8">
        <f>C7/$C$10</f>
        <v>0.98410664769444922</v>
      </c>
      <c r="F7" s="4"/>
      <c r="G7" s="8">
        <v>0.28462694365709901</v>
      </c>
    </row>
    <row r="8" spans="1:7">
      <c r="A8" s="1" t="s">
        <v>80</v>
      </c>
      <c r="C8" s="6">
        <v>84996324956</v>
      </c>
      <c r="D8" s="4"/>
      <c r="E8" s="8">
        <f t="shared" ref="E8:E9" si="0">C8/$C$10</f>
        <v>1.5892617705594057E-2</v>
      </c>
      <c r="F8" s="4"/>
      <c r="G8" s="8">
        <v>4.5965213372467784E-3</v>
      </c>
    </row>
    <row r="9" spans="1:7">
      <c r="A9" s="1" t="s">
        <v>81</v>
      </c>
      <c r="C9" s="6">
        <v>3928761</v>
      </c>
      <c r="D9" s="4"/>
      <c r="E9" s="8">
        <f t="shared" si="0"/>
        <v>7.3459995666835968E-7</v>
      </c>
      <c r="F9" s="4"/>
      <c r="G9" s="8">
        <v>2.1246370092814476E-7</v>
      </c>
    </row>
    <row r="10" spans="1:7" ht="24.75" thickBot="1">
      <c r="C10" s="7">
        <f>SUM(C7:C9)</f>
        <v>5348163941934</v>
      </c>
      <c r="D10" s="4"/>
      <c r="E10" s="13">
        <f>SUM(E7:E9)</f>
        <v>0.99999999999999989</v>
      </c>
      <c r="F10" s="4"/>
      <c r="G10" s="13">
        <f>SUM(G7:G9)</f>
        <v>0.28922367745804672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tabSelected="1" workbookViewId="0">
      <selection activeCell="C19" sqref="C19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82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10">
        <v>936200</v>
      </c>
      <c r="D9" s="10"/>
      <c r="E9" s="10">
        <v>1919601331600</v>
      </c>
      <c r="F9" s="10"/>
      <c r="G9" s="10">
        <v>1926452079252.25</v>
      </c>
      <c r="H9" s="10"/>
      <c r="I9" s="10">
        <v>34500</v>
      </c>
      <c r="J9" s="10"/>
      <c r="K9" s="10">
        <v>87717364013</v>
      </c>
      <c r="L9" s="10"/>
      <c r="M9" s="10">
        <v>0</v>
      </c>
      <c r="N9" s="10"/>
      <c r="O9" s="10">
        <v>0</v>
      </c>
      <c r="P9" s="10"/>
      <c r="Q9" s="10">
        <v>970700</v>
      </c>
      <c r="R9" s="10"/>
      <c r="S9" s="10">
        <v>2824623</v>
      </c>
      <c r="T9" s="10"/>
      <c r="U9" s="10">
        <v>2007318695613</v>
      </c>
      <c r="V9" s="10"/>
      <c r="W9" s="10">
        <v>2738434219167.3799</v>
      </c>
      <c r="X9" s="4"/>
      <c r="Y9" s="8">
        <v>0.14809194780557428</v>
      </c>
    </row>
    <row r="10" spans="1:25">
      <c r="A10" s="1" t="s">
        <v>16</v>
      </c>
      <c r="C10" s="10">
        <v>993800</v>
      </c>
      <c r="D10" s="10"/>
      <c r="E10" s="10">
        <v>1445161117709</v>
      </c>
      <c r="F10" s="10"/>
      <c r="G10" s="10">
        <v>2044977650460.25</v>
      </c>
      <c r="H10" s="10"/>
      <c r="I10" s="10">
        <v>37400</v>
      </c>
      <c r="J10" s="10"/>
      <c r="K10" s="10">
        <v>91600090005</v>
      </c>
      <c r="L10" s="10"/>
      <c r="M10" s="10">
        <v>-1031200</v>
      </c>
      <c r="N10" s="10"/>
      <c r="O10" s="10">
        <v>2610874656000</v>
      </c>
      <c r="P10" s="10"/>
      <c r="Q10" s="10">
        <v>0</v>
      </c>
      <c r="R10" s="10"/>
      <c r="S10" s="10">
        <v>0</v>
      </c>
      <c r="T10" s="10"/>
      <c r="U10" s="10">
        <v>0</v>
      </c>
      <c r="V10" s="10"/>
      <c r="W10" s="10">
        <v>0</v>
      </c>
      <c r="X10" s="4"/>
      <c r="Y10" s="8">
        <v>0</v>
      </c>
    </row>
    <row r="11" spans="1:25">
      <c r="A11" s="1" t="s">
        <v>17</v>
      </c>
      <c r="C11" s="10">
        <v>322200</v>
      </c>
      <c r="D11" s="10"/>
      <c r="E11" s="10">
        <v>402566753948</v>
      </c>
      <c r="F11" s="10"/>
      <c r="G11" s="10">
        <v>663002413944.75</v>
      </c>
      <c r="H11" s="10"/>
      <c r="I11" s="10">
        <v>30500</v>
      </c>
      <c r="J11" s="10"/>
      <c r="K11" s="10">
        <v>78550216064</v>
      </c>
      <c r="L11" s="10"/>
      <c r="M11" s="10">
        <v>0</v>
      </c>
      <c r="N11" s="10"/>
      <c r="O11" s="10">
        <v>0</v>
      </c>
      <c r="P11" s="10"/>
      <c r="Q11" s="10">
        <v>352700</v>
      </c>
      <c r="R11" s="10"/>
      <c r="S11" s="10">
        <v>2824623</v>
      </c>
      <c r="T11" s="10"/>
      <c r="U11" s="10">
        <v>481116970012</v>
      </c>
      <c r="V11" s="10"/>
      <c r="W11" s="10">
        <v>994999226434.875</v>
      </c>
      <c r="X11" s="4"/>
      <c r="Y11" s="8">
        <v>5.3808622634208256E-2</v>
      </c>
    </row>
    <row r="12" spans="1:25">
      <c r="A12" s="1" t="s">
        <v>18</v>
      </c>
      <c r="C12" s="10">
        <v>99900</v>
      </c>
      <c r="D12" s="10"/>
      <c r="E12" s="10">
        <v>141130360837</v>
      </c>
      <c r="F12" s="10"/>
      <c r="G12" s="10">
        <v>205567787563.875</v>
      </c>
      <c r="H12" s="10"/>
      <c r="I12" s="10">
        <v>54400</v>
      </c>
      <c r="J12" s="10"/>
      <c r="K12" s="10">
        <v>137535332433</v>
      </c>
      <c r="L12" s="10"/>
      <c r="M12" s="10">
        <v>0</v>
      </c>
      <c r="N12" s="10"/>
      <c r="O12" s="10">
        <v>0</v>
      </c>
      <c r="P12" s="10"/>
      <c r="Q12" s="10">
        <v>154300</v>
      </c>
      <c r="R12" s="10"/>
      <c r="S12" s="10">
        <v>2824623</v>
      </c>
      <c r="T12" s="10"/>
      <c r="U12" s="10">
        <v>278665693270</v>
      </c>
      <c r="V12" s="10"/>
      <c r="W12" s="10">
        <v>435294529738.875</v>
      </c>
      <c r="X12" s="4"/>
      <c r="Y12" s="8">
        <v>2.354031888987336E-2</v>
      </c>
    </row>
    <row r="13" spans="1:25">
      <c r="A13" s="1" t="s">
        <v>19</v>
      </c>
      <c r="C13" s="10">
        <v>3474400</v>
      </c>
      <c r="D13" s="10"/>
      <c r="E13" s="10">
        <v>5204379878660</v>
      </c>
      <c r="F13" s="10"/>
      <c r="G13" s="10">
        <v>7149396607727</v>
      </c>
      <c r="H13" s="10"/>
      <c r="I13" s="10">
        <v>436200</v>
      </c>
      <c r="J13" s="10"/>
      <c r="K13" s="10">
        <v>1088376435659</v>
      </c>
      <c r="L13" s="10"/>
      <c r="M13" s="10">
        <v>0</v>
      </c>
      <c r="N13" s="10"/>
      <c r="O13" s="10">
        <v>0</v>
      </c>
      <c r="P13" s="10"/>
      <c r="Q13" s="10">
        <v>3910600</v>
      </c>
      <c r="R13" s="10"/>
      <c r="S13" s="10">
        <v>2824623</v>
      </c>
      <c r="T13" s="10"/>
      <c r="U13" s="10">
        <v>6292756314319</v>
      </c>
      <c r="V13" s="10"/>
      <c r="W13" s="10">
        <v>11032163240420.301</v>
      </c>
      <c r="X13" s="4"/>
      <c r="Y13" s="8">
        <v>0.59660901523486187</v>
      </c>
    </row>
    <row r="14" spans="1:25">
      <c r="A14" s="1" t="s">
        <v>20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v>1031200</v>
      </c>
      <c r="J14" s="10"/>
      <c r="K14" s="10">
        <v>2610874656000</v>
      </c>
      <c r="L14" s="10"/>
      <c r="M14" s="10">
        <v>0</v>
      </c>
      <c r="N14" s="10"/>
      <c r="O14" s="10">
        <v>0</v>
      </c>
      <c r="P14" s="10"/>
      <c r="Q14" s="10">
        <v>1031200</v>
      </c>
      <c r="R14" s="10"/>
      <c r="S14" s="10">
        <v>2824623</v>
      </c>
      <c r="T14" s="10"/>
      <c r="U14" s="10">
        <v>2610874656000</v>
      </c>
      <c r="V14" s="10"/>
      <c r="W14" s="10">
        <v>2909110298551</v>
      </c>
      <c r="X14" s="4"/>
      <c r="Y14" s="8">
        <v>0.15732194970341806</v>
      </c>
    </row>
    <row r="15" spans="1:25" ht="24.75" thickBot="1">
      <c r="C15" s="4"/>
      <c r="D15" s="4"/>
      <c r="E15" s="7">
        <f>SUM(E9:E14)</f>
        <v>9112839442754</v>
      </c>
      <c r="F15" s="4"/>
      <c r="G15" s="7">
        <f>SUM(G9:G14)</f>
        <v>11989396538948.125</v>
      </c>
      <c r="H15" s="4"/>
      <c r="I15" s="4"/>
      <c r="J15" s="4"/>
      <c r="K15" s="7">
        <f>SUM(K9:K14)</f>
        <v>4094654094174</v>
      </c>
      <c r="L15" s="4"/>
      <c r="M15" s="4"/>
      <c r="N15" s="4"/>
      <c r="O15" s="7">
        <f>SUM(O9:O14)</f>
        <v>2610874656000</v>
      </c>
      <c r="P15" s="4"/>
      <c r="Q15" s="4"/>
      <c r="R15" s="4"/>
      <c r="S15" s="4"/>
      <c r="T15" s="4"/>
      <c r="U15" s="7">
        <f>SUM(U9:U14)</f>
        <v>11670732329214</v>
      </c>
      <c r="V15" s="4"/>
      <c r="W15" s="7">
        <f>SUM(W9:W14)</f>
        <v>18110001514312.43</v>
      </c>
      <c r="X15" s="4"/>
      <c r="Y15" s="9">
        <f>SUM(Y9:Y14)</f>
        <v>0.97937185426793583</v>
      </c>
    </row>
    <row r="16" spans="1:25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3: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7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3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3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3" ht="24.75">
      <c r="A6" s="14" t="s">
        <v>24</v>
      </c>
      <c r="C6" s="15" t="s">
        <v>25</v>
      </c>
      <c r="D6" s="15" t="s">
        <v>25</v>
      </c>
      <c r="E6" s="15" t="s">
        <v>25</v>
      </c>
      <c r="F6" s="15" t="s">
        <v>25</v>
      </c>
      <c r="G6" s="15" t="s">
        <v>25</v>
      </c>
      <c r="H6" s="15" t="s">
        <v>25</v>
      </c>
      <c r="I6" s="15" t="s">
        <v>25</v>
      </c>
      <c r="K6" s="15" t="s">
        <v>82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23" ht="24.75">
      <c r="A7" s="15" t="s">
        <v>24</v>
      </c>
      <c r="C7" s="15" t="s">
        <v>26</v>
      </c>
      <c r="E7" s="15" t="s">
        <v>27</v>
      </c>
      <c r="G7" s="15" t="s">
        <v>28</v>
      </c>
      <c r="I7" s="15" t="s">
        <v>22</v>
      </c>
      <c r="K7" s="15" t="s">
        <v>29</v>
      </c>
      <c r="M7" s="15" t="s">
        <v>30</v>
      </c>
      <c r="O7" s="15" t="s">
        <v>31</v>
      </c>
      <c r="Q7" s="15" t="s">
        <v>29</v>
      </c>
      <c r="S7" s="15" t="s">
        <v>23</v>
      </c>
    </row>
    <row r="8" spans="1:23">
      <c r="A8" s="1" t="s">
        <v>32</v>
      </c>
      <c r="C8" s="4" t="s">
        <v>33</v>
      </c>
      <c r="D8" s="4"/>
      <c r="E8" s="4" t="s">
        <v>34</v>
      </c>
      <c r="F8" s="4"/>
      <c r="G8" s="4" t="s">
        <v>35</v>
      </c>
      <c r="H8" s="4"/>
      <c r="I8" s="6">
        <v>8</v>
      </c>
      <c r="J8" s="4"/>
      <c r="K8" s="6">
        <v>976535</v>
      </c>
      <c r="L8" s="4"/>
      <c r="M8" s="6">
        <v>4864</v>
      </c>
      <c r="N8" s="4"/>
      <c r="O8" s="6">
        <v>0</v>
      </c>
      <c r="P8" s="4"/>
      <c r="Q8" s="6">
        <v>981399</v>
      </c>
      <c r="R8" s="4"/>
      <c r="S8" s="8">
        <v>5.3073135175995773E-8</v>
      </c>
      <c r="T8" s="4"/>
      <c r="U8" s="4"/>
      <c r="V8" s="4"/>
      <c r="W8" s="4"/>
    </row>
    <row r="9" spans="1:23">
      <c r="A9" s="1" t="s">
        <v>36</v>
      </c>
      <c r="C9" s="4" t="s">
        <v>37</v>
      </c>
      <c r="D9" s="4"/>
      <c r="E9" s="4" t="s">
        <v>34</v>
      </c>
      <c r="F9" s="4"/>
      <c r="G9" s="4" t="s">
        <v>38</v>
      </c>
      <c r="H9" s="4"/>
      <c r="I9" s="6">
        <v>8</v>
      </c>
      <c r="J9" s="4"/>
      <c r="K9" s="6">
        <v>10598684</v>
      </c>
      <c r="L9" s="4"/>
      <c r="M9" s="6">
        <v>69234</v>
      </c>
      <c r="N9" s="4"/>
      <c r="O9" s="6">
        <v>0</v>
      </c>
      <c r="P9" s="4"/>
      <c r="Q9" s="6">
        <v>10667918</v>
      </c>
      <c r="R9" s="4"/>
      <c r="S9" s="8">
        <v>5.7691097510843042E-7</v>
      </c>
      <c r="T9" s="4"/>
      <c r="U9" s="4"/>
      <c r="V9" s="4"/>
      <c r="W9" s="4"/>
    </row>
    <row r="10" spans="1:23">
      <c r="A10" s="1" t="s">
        <v>39</v>
      </c>
      <c r="C10" s="4" t="s">
        <v>40</v>
      </c>
      <c r="D10" s="4"/>
      <c r="E10" s="4" t="s">
        <v>34</v>
      </c>
      <c r="F10" s="4"/>
      <c r="G10" s="4" t="s">
        <v>41</v>
      </c>
      <c r="H10" s="4"/>
      <c r="I10" s="6">
        <v>8</v>
      </c>
      <c r="J10" s="4"/>
      <c r="K10" s="6">
        <v>29253474273</v>
      </c>
      <c r="L10" s="4"/>
      <c r="M10" s="6">
        <v>1461793988663</v>
      </c>
      <c r="N10" s="4"/>
      <c r="O10" s="6">
        <v>1479010170259</v>
      </c>
      <c r="P10" s="4"/>
      <c r="Q10" s="6">
        <v>12037292677</v>
      </c>
      <c r="R10" s="4"/>
      <c r="S10" s="8">
        <v>6.5096547010894145E-4</v>
      </c>
      <c r="T10" s="4"/>
      <c r="U10" s="4"/>
      <c r="V10" s="4"/>
      <c r="W10" s="4"/>
    </row>
    <row r="11" spans="1:23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29265049492</v>
      </c>
      <c r="L11" s="4"/>
      <c r="M11" s="7">
        <f>SUM(M8:M10)</f>
        <v>1461794062761</v>
      </c>
      <c r="N11" s="4"/>
      <c r="O11" s="7">
        <f>SUM(O8:O10)</f>
        <v>1479010170259</v>
      </c>
      <c r="P11" s="4"/>
      <c r="Q11" s="7">
        <f>SUM(Q8:Q10)</f>
        <v>12048941994</v>
      </c>
      <c r="R11" s="4"/>
      <c r="S11" s="9">
        <f>SUM(S8:S10)</f>
        <v>6.5159545421922586E-4</v>
      </c>
      <c r="T11" s="4"/>
      <c r="U11" s="4"/>
      <c r="V11" s="4"/>
      <c r="W11" s="4"/>
    </row>
    <row r="12" spans="1:23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S12" sqref="S12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5" t="s">
        <v>43</v>
      </c>
      <c r="B6" s="15" t="s">
        <v>43</v>
      </c>
      <c r="C6" s="15" t="s">
        <v>43</v>
      </c>
      <c r="D6" s="15" t="s">
        <v>43</v>
      </c>
      <c r="E6" s="15" t="s">
        <v>43</v>
      </c>
      <c r="F6" s="15" t="s">
        <v>43</v>
      </c>
      <c r="G6" s="15" t="s">
        <v>43</v>
      </c>
      <c r="I6" s="15" t="s">
        <v>44</v>
      </c>
      <c r="J6" s="15" t="s">
        <v>44</v>
      </c>
      <c r="K6" s="15" t="s">
        <v>44</v>
      </c>
      <c r="L6" s="15" t="s">
        <v>44</v>
      </c>
      <c r="M6" s="15" t="s">
        <v>44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</row>
    <row r="7" spans="1:19" ht="24.75">
      <c r="A7" s="15" t="s">
        <v>46</v>
      </c>
      <c r="C7" s="15" t="s">
        <v>47</v>
      </c>
      <c r="E7" s="15" t="s">
        <v>21</v>
      </c>
      <c r="G7" s="15" t="s">
        <v>22</v>
      </c>
      <c r="I7" s="15" t="s">
        <v>48</v>
      </c>
      <c r="K7" s="15" t="s">
        <v>49</v>
      </c>
      <c r="M7" s="15" t="s">
        <v>50</v>
      </c>
      <c r="O7" s="15" t="s">
        <v>48</v>
      </c>
      <c r="Q7" s="15" t="s">
        <v>49</v>
      </c>
      <c r="S7" s="15" t="s">
        <v>50</v>
      </c>
    </row>
    <row r="8" spans="1:19">
      <c r="A8" s="1" t="s">
        <v>32</v>
      </c>
      <c r="C8" s="6">
        <v>9</v>
      </c>
      <c r="D8" s="4"/>
      <c r="E8" s="4" t="s">
        <v>83</v>
      </c>
      <c r="F8" s="4"/>
      <c r="G8" s="6">
        <v>8</v>
      </c>
      <c r="H8" s="4"/>
      <c r="I8" s="6">
        <v>4864</v>
      </c>
      <c r="J8" s="4"/>
      <c r="K8" s="6">
        <v>0</v>
      </c>
      <c r="L8" s="4"/>
      <c r="M8" s="6">
        <v>4864</v>
      </c>
      <c r="N8" s="4"/>
      <c r="O8" s="6">
        <v>36343</v>
      </c>
      <c r="P8" s="4"/>
      <c r="Q8" s="6">
        <v>0</v>
      </c>
      <c r="R8" s="4"/>
      <c r="S8" s="6">
        <v>36343</v>
      </c>
    </row>
    <row r="9" spans="1:19">
      <c r="A9" s="1" t="s">
        <v>36</v>
      </c>
      <c r="C9" s="6">
        <v>17</v>
      </c>
      <c r="D9" s="4"/>
      <c r="E9" s="4" t="s">
        <v>83</v>
      </c>
      <c r="F9" s="4"/>
      <c r="G9" s="6">
        <v>8</v>
      </c>
      <c r="H9" s="4"/>
      <c r="I9" s="6">
        <v>69234</v>
      </c>
      <c r="J9" s="4"/>
      <c r="K9" s="6">
        <v>0</v>
      </c>
      <c r="L9" s="4"/>
      <c r="M9" s="6">
        <v>69234</v>
      </c>
      <c r="N9" s="4"/>
      <c r="O9" s="6">
        <v>30318408</v>
      </c>
      <c r="P9" s="4"/>
      <c r="Q9" s="6">
        <v>0</v>
      </c>
      <c r="R9" s="4"/>
      <c r="S9" s="6">
        <v>30318408</v>
      </c>
    </row>
    <row r="10" spans="1:19">
      <c r="A10" s="1" t="s">
        <v>39</v>
      </c>
      <c r="C10" s="6">
        <v>1</v>
      </c>
      <c r="D10" s="4"/>
      <c r="E10" s="4" t="s">
        <v>83</v>
      </c>
      <c r="F10" s="4"/>
      <c r="G10" s="6">
        <v>8</v>
      </c>
      <c r="H10" s="4"/>
      <c r="I10" s="6">
        <v>3854663</v>
      </c>
      <c r="J10" s="4"/>
      <c r="K10" s="6">
        <v>0</v>
      </c>
      <c r="L10" s="4"/>
      <c r="M10" s="6">
        <v>3854663</v>
      </c>
      <c r="N10" s="4"/>
      <c r="O10" s="6">
        <v>12030253</v>
      </c>
      <c r="P10" s="4"/>
      <c r="Q10" s="6">
        <v>0</v>
      </c>
      <c r="R10" s="4"/>
      <c r="S10" s="6">
        <v>12030253</v>
      </c>
    </row>
    <row r="11" spans="1:19" ht="24.75" thickBot="1">
      <c r="C11" s="4"/>
      <c r="D11" s="4"/>
      <c r="E11" s="4"/>
      <c r="F11" s="4"/>
      <c r="G11" s="4"/>
      <c r="H11" s="4"/>
      <c r="I11" s="7">
        <f>SUM(I8:I10)</f>
        <v>3928761</v>
      </c>
      <c r="J11" s="4"/>
      <c r="K11" s="7">
        <f>SUM(K8:K10)</f>
        <v>0</v>
      </c>
      <c r="L11" s="4"/>
      <c r="M11" s="7">
        <f>SUM(M8:M10)</f>
        <v>3928761</v>
      </c>
      <c r="N11" s="4"/>
      <c r="O11" s="7">
        <f>SUM(O8:O10)</f>
        <v>42385004</v>
      </c>
      <c r="P11" s="4"/>
      <c r="Q11" s="7">
        <f>SUM(Q8:Q10)</f>
        <v>0</v>
      </c>
      <c r="R11" s="4"/>
      <c r="S11" s="7">
        <f>SUM(S8:S10)</f>
        <v>42385004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8"/>
  <sheetViews>
    <sheetView rightToLeft="1" workbookViewId="0">
      <selection activeCell="I20" sqref="I20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>
      <c r="A7" s="15" t="s">
        <v>3</v>
      </c>
      <c r="C7" s="15" t="s">
        <v>7</v>
      </c>
      <c r="E7" s="15" t="s">
        <v>52</v>
      </c>
      <c r="G7" s="15" t="s">
        <v>53</v>
      </c>
      <c r="I7" s="15" t="s">
        <v>54</v>
      </c>
      <c r="K7" s="15" t="s">
        <v>7</v>
      </c>
      <c r="M7" s="15" t="s">
        <v>52</v>
      </c>
      <c r="O7" s="15" t="s">
        <v>53</v>
      </c>
      <c r="Q7" s="15" t="s">
        <v>54</v>
      </c>
    </row>
    <row r="8" spans="1:17">
      <c r="A8" s="1" t="s">
        <v>17</v>
      </c>
      <c r="C8" s="6">
        <v>352700</v>
      </c>
      <c r="D8" s="4"/>
      <c r="E8" s="6">
        <v>994999226434</v>
      </c>
      <c r="F8" s="4"/>
      <c r="G8" s="6">
        <v>741552630008</v>
      </c>
      <c r="H8" s="4"/>
      <c r="I8" s="6">
        <f>E8-G8</f>
        <v>253446596426</v>
      </c>
      <c r="J8" s="4"/>
      <c r="K8" s="6">
        <v>352700</v>
      </c>
      <c r="L8" s="4"/>
      <c r="M8" s="6">
        <v>994999226434</v>
      </c>
      <c r="N8" s="4"/>
      <c r="O8" s="6">
        <v>530025641420</v>
      </c>
      <c r="P8" s="4"/>
      <c r="Q8" s="6">
        <f>M8-O8</f>
        <v>464973585014</v>
      </c>
    </row>
    <row r="9" spans="1:17">
      <c r="A9" s="1" t="s">
        <v>18</v>
      </c>
      <c r="C9" s="6">
        <v>154300</v>
      </c>
      <c r="D9" s="4"/>
      <c r="E9" s="6">
        <v>435294529738</v>
      </c>
      <c r="F9" s="4"/>
      <c r="G9" s="6">
        <v>343103119996</v>
      </c>
      <c r="H9" s="4"/>
      <c r="I9" s="6">
        <f t="shared" ref="I9:I13" si="0">E9-G9</f>
        <v>92191409742</v>
      </c>
      <c r="J9" s="4"/>
      <c r="K9" s="6">
        <v>154300</v>
      </c>
      <c r="L9" s="4"/>
      <c r="M9" s="6">
        <v>435294529738</v>
      </c>
      <c r="N9" s="4"/>
      <c r="O9" s="6">
        <v>282896893178</v>
      </c>
      <c r="P9" s="4"/>
      <c r="Q9" s="6">
        <f t="shared" ref="Q9:Q13" si="1">M9-O9</f>
        <v>152397636560</v>
      </c>
    </row>
    <row r="10" spans="1:17">
      <c r="A10" s="1" t="s">
        <v>19</v>
      </c>
      <c r="C10" s="6">
        <v>3910600</v>
      </c>
      <c r="D10" s="4"/>
      <c r="E10" s="6">
        <v>11032163240420</v>
      </c>
      <c r="F10" s="4"/>
      <c r="G10" s="6">
        <v>8237773043386</v>
      </c>
      <c r="H10" s="4"/>
      <c r="I10" s="6">
        <f t="shared" si="0"/>
        <v>2794390197034</v>
      </c>
      <c r="J10" s="4"/>
      <c r="K10" s="6">
        <v>3910600</v>
      </c>
      <c r="L10" s="4"/>
      <c r="M10" s="6">
        <v>11032163240420</v>
      </c>
      <c r="N10" s="4"/>
      <c r="O10" s="6">
        <v>6279165673316</v>
      </c>
      <c r="P10" s="4"/>
      <c r="Q10" s="6">
        <f t="shared" si="1"/>
        <v>4752997567104</v>
      </c>
    </row>
    <row r="11" spans="1:17">
      <c r="A11" s="1" t="s">
        <v>15</v>
      </c>
      <c r="C11" s="6">
        <v>970700</v>
      </c>
      <c r="D11" s="4"/>
      <c r="E11" s="6">
        <v>2738434219167</v>
      </c>
      <c r="F11" s="4"/>
      <c r="G11" s="6">
        <v>2014169443265</v>
      </c>
      <c r="H11" s="4"/>
      <c r="I11" s="6">
        <f t="shared" si="0"/>
        <v>724264775902</v>
      </c>
      <c r="J11" s="4"/>
      <c r="K11" s="6">
        <v>970700</v>
      </c>
      <c r="L11" s="4"/>
      <c r="M11" s="6">
        <v>2738434219167</v>
      </c>
      <c r="N11" s="4"/>
      <c r="O11" s="6">
        <v>2007318695613</v>
      </c>
      <c r="P11" s="4"/>
      <c r="Q11" s="6">
        <f t="shared" si="1"/>
        <v>731115523554</v>
      </c>
    </row>
    <row r="12" spans="1:17">
      <c r="A12" s="1" t="s">
        <v>20</v>
      </c>
      <c r="C12" s="6">
        <v>1031200</v>
      </c>
      <c r="D12" s="4"/>
      <c r="E12" s="6">
        <v>2909110298553</v>
      </c>
      <c r="F12" s="4"/>
      <c r="G12" s="6">
        <v>2610874656000</v>
      </c>
      <c r="H12" s="4"/>
      <c r="I12" s="6">
        <f t="shared" si="0"/>
        <v>298235642553</v>
      </c>
      <c r="J12" s="4"/>
      <c r="K12" s="6">
        <v>1031200</v>
      </c>
      <c r="L12" s="4"/>
      <c r="M12" s="6">
        <v>2909110298553</v>
      </c>
      <c r="N12" s="4"/>
      <c r="O12" s="6">
        <v>2610874656000</v>
      </c>
      <c r="P12" s="4"/>
      <c r="Q12" s="6">
        <f t="shared" si="1"/>
        <v>298235642553</v>
      </c>
    </row>
    <row r="13" spans="1:17">
      <c r="A13" s="1" t="s">
        <v>55</v>
      </c>
      <c r="C13" s="6">
        <v>139000</v>
      </c>
      <c r="D13" s="4"/>
      <c r="E13" s="6">
        <v>369184278205</v>
      </c>
      <c r="F13" s="4"/>
      <c r="G13" s="6">
        <v>284187953249</v>
      </c>
      <c r="H13" s="4"/>
      <c r="I13" s="6">
        <f t="shared" si="0"/>
        <v>84996324956</v>
      </c>
      <c r="J13" s="4"/>
      <c r="K13" s="6">
        <v>139000</v>
      </c>
      <c r="L13" s="4"/>
      <c r="M13" s="6">
        <v>369184278205</v>
      </c>
      <c r="N13" s="4"/>
      <c r="O13" s="6">
        <v>245150869809</v>
      </c>
      <c r="P13" s="4"/>
      <c r="Q13" s="6">
        <f t="shared" si="1"/>
        <v>124033408396</v>
      </c>
    </row>
    <row r="14" spans="1:17" ht="24.75" thickBot="1">
      <c r="C14" s="4"/>
      <c r="D14" s="4"/>
      <c r="E14" s="7">
        <f>SUM(E8:E13)</f>
        <v>18479185792517</v>
      </c>
      <c r="F14" s="4"/>
      <c r="G14" s="7">
        <f>SUM(G8:G13)</f>
        <v>14231660845904</v>
      </c>
      <c r="H14" s="4"/>
      <c r="I14" s="7">
        <f>SUM(I8:I13)</f>
        <v>4247524946613</v>
      </c>
      <c r="J14" s="4"/>
      <c r="K14" s="4"/>
      <c r="L14" s="4"/>
      <c r="M14" s="7">
        <f>SUM(M8:M13)</f>
        <v>18479185792517</v>
      </c>
      <c r="N14" s="4"/>
      <c r="O14" s="7">
        <f>SUM(O8:O13)</f>
        <v>11955432429336</v>
      </c>
      <c r="P14" s="4"/>
      <c r="Q14" s="7">
        <f>SUM(Q8:Q13)</f>
        <v>6523753363181</v>
      </c>
    </row>
    <row r="15" spans="1:17" ht="24.75" thickTop="1"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8" spans="9:17">
      <c r="I18" s="3"/>
      <c r="J18" s="3"/>
      <c r="K18" s="3"/>
      <c r="L18" s="3"/>
      <c r="M18" s="3"/>
      <c r="N18" s="3"/>
      <c r="O18" s="3"/>
      <c r="P18" s="3"/>
      <c r="Q1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27"/>
  <sheetViews>
    <sheetView rightToLeft="1" workbookViewId="0">
      <selection activeCell="I19" sqref="I19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9.140625" style="1" bestFit="1" customWidth="1"/>
    <col min="20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5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5" ht="24.75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25" ht="24.75">
      <c r="A7" s="15" t="s">
        <v>3</v>
      </c>
      <c r="C7" s="15" t="s">
        <v>7</v>
      </c>
      <c r="E7" s="15" t="s">
        <v>52</v>
      </c>
      <c r="G7" s="15" t="s">
        <v>53</v>
      </c>
      <c r="I7" s="15" t="s">
        <v>56</v>
      </c>
      <c r="K7" s="15" t="s">
        <v>7</v>
      </c>
      <c r="M7" s="15" t="s">
        <v>52</v>
      </c>
      <c r="O7" s="15" t="s">
        <v>53</v>
      </c>
      <c r="Q7" s="15" t="s">
        <v>56</v>
      </c>
    </row>
    <row r="8" spans="1:25">
      <c r="A8" s="1" t="s">
        <v>16</v>
      </c>
      <c r="C8" s="10">
        <v>1031200</v>
      </c>
      <c r="D8" s="10"/>
      <c r="E8" s="10">
        <v>2610874656000</v>
      </c>
      <c r="F8" s="10"/>
      <c r="G8" s="10">
        <v>1510239589440</v>
      </c>
      <c r="H8" s="10"/>
      <c r="I8" s="10">
        <v>1100635066560</v>
      </c>
      <c r="J8" s="10"/>
      <c r="K8" s="10">
        <v>1043000</v>
      </c>
      <c r="L8" s="10"/>
      <c r="M8" s="10">
        <v>2628532124371</v>
      </c>
      <c r="N8" s="10"/>
      <c r="O8" s="10">
        <v>1526557522424</v>
      </c>
      <c r="P8" s="10"/>
      <c r="Q8" s="10">
        <v>1101974601947</v>
      </c>
      <c r="R8" s="10"/>
      <c r="S8" s="10"/>
      <c r="T8" s="10"/>
      <c r="U8" s="10"/>
      <c r="V8" s="10"/>
      <c r="W8" s="10"/>
      <c r="X8" s="10"/>
      <c r="Y8" s="10"/>
    </row>
    <row r="9" spans="1:25">
      <c r="A9" s="1" t="s">
        <v>19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v>0</v>
      </c>
      <c r="J9" s="10"/>
      <c r="K9" s="10">
        <v>513000</v>
      </c>
      <c r="L9" s="10"/>
      <c r="M9" s="10">
        <v>758193379038</v>
      </c>
      <c r="N9" s="10"/>
      <c r="O9" s="10">
        <v>720441827611</v>
      </c>
      <c r="P9" s="10"/>
      <c r="Q9" s="10">
        <v>37751551427</v>
      </c>
      <c r="R9" s="10"/>
      <c r="S9" s="10"/>
      <c r="T9" s="10"/>
      <c r="U9" s="10"/>
      <c r="V9" s="10"/>
      <c r="W9" s="10"/>
      <c r="X9" s="10"/>
      <c r="Y9" s="10"/>
    </row>
    <row r="10" spans="1:25">
      <c r="A10" s="1" t="s">
        <v>18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v>0</v>
      </c>
      <c r="J10" s="10"/>
      <c r="K10" s="10">
        <v>48300</v>
      </c>
      <c r="L10" s="10"/>
      <c r="M10" s="10">
        <v>73240184713</v>
      </c>
      <c r="N10" s="10"/>
      <c r="O10" s="10">
        <v>66667170460</v>
      </c>
      <c r="P10" s="10"/>
      <c r="Q10" s="10">
        <v>6573014253</v>
      </c>
      <c r="R10" s="10"/>
      <c r="S10" s="10"/>
      <c r="T10" s="10"/>
      <c r="U10" s="10"/>
      <c r="V10" s="10"/>
      <c r="W10" s="10"/>
      <c r="X10" s="10"/>
      <c r="Y10" s="10"/>
    </row>
    <row r="11" spans="1:25">
      <c r="A11" s="1" t="s">
        <v>17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v>0</v>
      </c>
      <c r="J11" s="10"/>
      <c r="K11" s="10">
        <v>46100</v>
      </c>
      <c r="L11" s="10"/>
      <c r="M11" s="10">
        <v>68566059933</v>
      </c>
      <c r="N11" s="10"/>
      <c r="O11" s="10">
        <v>63506448262</v>
      </c>
      <c r="P11" s="10"/>
      <c r="Q11" s="10">
        <v>5059611671</v>
      </c>
      <c r="R11" s="10"/>
      <c r="S11" s="10"/>
      <c r="T11" s="10"/>
      <c r="U11" s="10"/>
      <c r="V11" s="10"/>
      <c r="W11" s="10"/>
      <c r="X11" s="10"/>
      <c r="Y11" s="10"/>
    </row>
    <row r="12" spans="1:25">
      <c r="A12" s="1" t="s">
        <v>57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v>0</v>
      </c>
      <c r="J12" s="10"/>
      <c r="K12" s="10">
        <v>955300</v>
      </c>
      <c r="L12" s="10"/>
      <c r="M12" s="10">
        <v>1949724737773</v>
      </c>
      <c r="N12" s="10"/>
      <c r="O12" s="10">
        <v>1319396255268</v>
      </c>
      <c r="P12" s="10"/>
      <c r="Q12" s="10">
        <v>630328482505</v>
      </c>
      <c r="R12" s="10"/>
      <c r="S12" s="10"/>
      <c r="T12" s="10"/>
      <c r="U12" s="10"/>
      <c r="V12" s="10"/>
      <c r="W12" s="10"/>
      <c r="X12" s="10"/>
      <c r="Y12" s="10"/>
    </row>
    <row r="13" spans="1:25">
      <c r="A13" s="1" t="s">
        <v>58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v>0</v>
      </c>
      <c r="J13" s="10"/>
      <c r="K13" s="10">
        <v>16800</v>
      </c>
      <c r="L13" s="10"/>
      <c r="M13" s="10">
        <v>10850832930</v>
      </c>
      <c r="N13" s="10"/>
      <c r="O13" s="10">
        <v>10632472515</v>
      </c>
      <c r="P13" s="10"/>
      <c r="Q13" s="10">
        <v>218360415</v>
      </c>
      <c r="R13" s="10"/>
      <c r="S13" s="10"/>
      <c r="T13" s="10"/>
      <c r="U13" s="10"/>
      <c r="V13" s="10"/>
      <c r="W13" s="10"/>
      <c r="X13" s="10"/>
      <c r="Y13" s="10"/>
    </row>
    <row r="14" spans="1:25">
      <c r="A14" s="1" t="s">
        <v>59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v>0</v>
      </c>
      <c r="J14" s="10"/>
      <c r="K14" s="10">
        <v>60900</v>
      </c>
      <c r="L14" s="10"/>
      <c r="M14" s="10">
        <v>54869799049</v>
      </c>
      <c r="N14" s="10"/>
      <c r="O14" s="10">
        <v>52912507869</v>
      </c>
      <c r="P14" s="10"/>
      <c r="Q14" s="10">
        <v>1957291180</v>
      </c>
      <c r="R14" s="10"/>
      <c r="S14" s="10"/>
      <c r="T14" s="10"/>
      <c r="U14" s="10"/>
      <c r="V14" s="10"/>
      <c r="W14" s="10"/>
      <c r="X14" s="10"/>
      <c r="Y14" s="10"/>
    </row>
    <row r="15" spans="1:25">
      <c r="A15" s="1" t="s">
        <v>60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v>0</v>
      </c>
      <c r="J15" s="10"/>
      <c r="K15" s="10">
        <v>69100</v>
      </c>
      <c r="L15" s="10"/>
      <c r="M15" s="10">
        <v>63881047467</v>
      </c>
      <c r="N15" s="10"/>
      <c r="O15" s="10">
        <v>62109640586</v>
      </c>
      <c r="P15" s="10"/>
      <c r="Q15" s="10">
        <v>1771406881</v>
      </c>
      <c r="R15" s="10"/>
      <c r="S15" s="10"/>
      <c r="T15" s="10"/>
      <c r="U15" s="10"/>
      <c r="V15" s="10"/>
      <c r="W15" s="10"/>
      <c r="X15" s="10"/>
      <c r="Y15" s="10"/>
    </row>
    <row r="16" spans="1:25">
      <c r="A16" s="1" t="s">
        <v>61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v>0</v>
      </c>
      <c r="J16" s="10"/>
      <c r="K16" s="10">
        <v>3900</v>
      </c>
      <c r="L16" s="10"/>
      <c r="M16" s="10">
        <v>3690524974</v>
      </c>
      <c r="N16" s="10"/>
      <c r="O16" s="10">
        <v>3583294410</v>
      </c>
      <c r="P16" s="10"/>
      <c r="Q16" s="10">
        <v>107230564</v>
      </c>
      <c r="R16" s="10"/>
      <c r="S16" s="10"/>
      <c r="T16" s="10"/>
      <c r="U16" s="10"/>
      <c r="V16" s="10"/>
      <c r="W16" s="10"/>
      <c r="X16" s="10"/>
      <c r="Y16" s="10"/>
    </row>
    <row r="17" spans="1:25">
      <c r="A17" s="1" t="s">
        <v>62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0</v>
      </c>
      <c r="J17" s="10"/>
      <c r="K17" s="10">
        <v>20000</v>
      </c>
      <c r="L17" s="10"/>
      <c r="M17" s="10">
        <v>12048215865</v>
      </c>
      <c r="N17" s="10"/>
      <c r="O17" s="10">
        <v>12180791831</v>
      </c>
      <c r="P17" s="10"/>
      <c r="Q17" s="10">
        <v>-132575966</v>
      </c>
      <c r="R17" s="10"/>
      <c r="S17" s="10"/>
      <c r="T17" s="10"/>
      <c r="U17" s="10"/>
      <c r="V17" s="10"/>
      <c r="W17" s="10"/>
      <c r="X17" s="10"/>
      <c r="Y17" s="10"/>
    </row>
    <row r="18" spans="1:25">
      <c r="A18" s="1" t="s">
        <v>63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0</v>
      </c>
      <c r="J18" s="10"/>
      <c r="K18" s="10">
        <v>50000</v>
      </c>
      <c r="L18" s="10"/>
      <c r="M18" s="10">
        <v>33057039332</v>
      </c>
      <c r="N18" s="10"/>
      <c r="O18" s="10">
        <v>32637583365</v>
      </c>
      <c r="P18" s="10"/>
      <c r="Q18" s="10">
        <v>419455967</v>
      </c>
      <c r="R18" s="10"/>
      <c r="S18" s="10"/>
      <c r="T18" s="10"/>
      <c r="U18" s="10"/>
      <c r="V18" s="10"/>
      <c r="W18" s="10"/>
      <c r="X18" s="10"/>
      <c r="Y18" s="10"/>
    </row>
    <row r="19" spans="1:25">
      <c r="A19" s="1" t="s">
        <v>64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v>0</v>
      </c>
      <c r="J19" s="10"/>
      <c r="K19" s="10">
        <v>74000</v>
      </c>
      <c r="L19" s="10"/>
      <c r="M19" s="10">
        <v>47603010393</v>
      </c>
      <c r="N19" s="10"/>
      <c r="O19" s="10">
        <v>47559318310</v>
      </c>
      <c r="P19" s="10"/>
      <c r="Q19" s="10">
        <v>43692083</v>
      </c>
      <c r="R19" s="10"/>
      <c r="S19" s="10"/>
      <c r="T19" s="10"/>
      <c r="U19" s="10"/>
      <c r="V19" s="10"/>
      <c r="W19" s="10"/>
      <c r="X19" s="10"/>
      <c r="Y19" s="10"/>
    </row>
    <row r="20" spans="1:25">
      <c r="A20" s="1" t="s">
        <v>65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0</v>
      </c>
      <c r="J20" s="10"/>
      <c r="K20" s="10">
        <v>51300</v>
      </c>
      <c r="L20" s="10"/>
      <c r="M20" s="10">
        <v>31004803369</v>
      </c>
      <c r="N20" s="10"/>
      <c r="O20" s="10">
        <v>31328360705</v>
      </c>
      <c r="P20" s="10"/>
      <c r="Q20" s="10">
        <v>-323557336</v>
      </c>
      <c r="R20" s="10"/>
      <c r="S20" s="10"/>
      <c r="T20" s="10"/>
      <c r="U20" s="10"/>
      <c r="V20" s="10"/>
      <c r="W20" s="10"/>
      <c r="X20" s="10"/>
      <c r="Y20" s="10"/>
    </row>
    <row r="21" spans="1:25">
      <c r="A21" s="1" t="s">
        <v>66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v>0</v>
      </c>
      <c r="J21" s="10"/>
      <c r="K21" s="10">
        <v>26900</v>
      </c>
      <c r="L21" s="10"/>
      <c r="M21" s="10">
        <v>26316610251</v>
      </c>
      <c r="N21" s="10"/>
      <c r="O21" s="10">
        <v>24982881031</v>
      </c>
      <c r="P21" s="10"/>
      <c r="Q21" s="10">
        <v>1333729220</v>
      </c>
      <c r="R21" s="10"/>
      <c r="S21" s="10"/>
      <c r="T21" s="10"/>
      <c r="U21" s="10"/>
      <c r="V21" s="10"/>
      <c r="W21" s="10"/>
      <c r="X21" s="10"/>
      <c r="Y21" s="10"/>
    </row>
    <row r="22" spans="1:25">
      <c r="A22" s="1" t="s">
        <v>67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v>0</v>
      </c>
      <c r="J22" s="10"/>
      <c r="K22" s="10">
        <v>100000</v>
      </c>
      <c r="L22" s="10"/>
      <c r="M22" s="10">
        <v>84372284049</v>
      </c>
      <c r="N22" s="10"/>
      <c r="O22" s="10">
        <v>82750995900</v>
      </c>
      <c r="P22" s="10"/>
      <c r="Q22" s="10">
        <v>1621288149</v>
      </c>
      <c r="R22" s="10"/>
      <c r="S22" s="10"/>
      <c r="T22" s="10"/>
      <c r="U22" s="10"/>
      <c r="V22" s="10"/>
      <c r="W22" s="10"/>
      <c r="X22" s="10"/>
      <c r="Y22" s="10"/>
    </row>
    <row r="23" spans="1:25" ht="24.75" thickBot="1">
      <c r="C23" s="10"/>
      <c r="D23" s="10"/>
      <c r="E23" s="12">
        <f>SUM(E8:E22)</f>
        <v>2610874656000</v>
      </c>
      <c r="F23" s="10"/>
      <c r="G23" s="12">
        <f>SUM(G8:G22)</f>
        <v>1510239589440</v>
      </c>
      <c r="H23" s="10"/>
      <c r="I23" s="12">
        <f>SUM(I8:I22)</f>
        <v>1100635066560</v>
      </c>
      <c r="J23" s="10"/>
      <c r="K23" s="10"/>
      <c r="L23" s="10"/>
      <c r="M23" s="12">
        <f>SUM(M8:M22)</f>
        <v>5845950653507</v>
      </c>
      <c r="N23" s="10"/>
      <c r="O23" s="12">
        <f>SUM(O8:O22)</f>
        <v>4057247070547</v>
      </c>
      <c r="P23" s="10"/>
      <c r="Q23" s="12">
        <f>SUM(Q8:Q22)</f>
        <v>1788703582960</v>
      </c>
      <c r="R23" s="10"/>
      <c r="S23" s="10"/>
      <c r="T23" s="10"/>
      <c r="U23" s="10"/>
      <c r="V23" s="10"/>
      <c r="W23" s="10"/>
      <c r="X23" s="10"/>
      <c r="Y23" s="10"/>
    </row>
    <row r="24" spans="1:25" ht="24.75" thickTop="1">
      <c r="Q24" s="11"/>
      <c r="S24" s="3"/>
    </row>
    <row r="25" spans="1:25">
      <c r="S25" s="11"/>
    </row>
    <row r="27" spans="1:25">
      <c r="Q27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19"/>
  <sheetViews>
    <sheetView rightToLeft="1" workbookViewId="0">
      <selection activeCell="U9" sqref="U9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4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4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4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4" ht="24.75">
      <c r="A6" s="14" t="s">
        <v>3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J6" s="15" t="s">
        <v>44</v>
      </c>
      <c r="K6" s="15" t="s">
        <v>44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  <c r="R6" s="15" t="s">
        <v>45</v>
      </c>
      <c r="S6" s="15" t="s">
        <v>45</v>
      </c>
      <c r="T6" s="15" t="s">
        <v>45</v>
      </c>
      <c r="U6" s="15" t="s">
        <v>45</v>
      </c>
    </row>
    <row r="7" spans="1:24" ht="24.75">
      <c r="A7" s="15" t="s">
        <v>3</v>
      </c>
      <c r="C7" s="15" t="s">
        <v>68</v>
      </c>
      <c r="E7" s="15" t="s">
        <v>69</v>
      </c>
      <c r="G7" s="15" t="s">
        <v>70</v>
      </c>
      <c r="I7" s="15" t="s">
        <v>29</v>
      </c>
      <c r="K7" s="15" t="s">
        <v>71</v>
      </c>
      <c r="M7" s="15" t="s">
        <v>68</v>
      </c>
      <c r="O7" s="15" t="s">
        <v>69</v>
      </c>
      <c r="Q7" s="15" t="s">
        <v>70</v>
      </c>
      <c r="S7" s="15" t="s">
        <v>29</v>
      </c>
      <c r="U7" s="15" t="s">
        <v>71</v>
      </c>
    </row>
    <row r="8" spans="1:24">
      <c r="A8" s="1" t="s">
        <v>16</v>
      </c>
      <c r="C8" s="6">
        <v>0</v>
      </c>
      <c r="D8" s="4"/>
      <c r="E8" s="6">
        <v>0</v>
      </c>
      <c r="F8" s="4"/>
      <c r="G8" s="6">
        <v>1100635066560</v>
      </c>
      <c r="H8" s="4"/>
      <c r="I8" s="6">
        <f>C8+E8+G8</f>
        <v>1100635066560</v>
      </c>
      <c r="J8" s="4"/>
      <c r="K8" s="8">
        <f>I8/$I$15</f>
        <v>0.20912043245473555</v>
      </c>
      <c r="L8" s="4"/>
      <c r="M8" s="6">
        <v>0</v>
      </c>
      <c r="N8" s="4"/>
      <c r="O8" s="6">
        <v>0</v>
      </c>
      <c r="P8" s="4"/>
      <c r="Q8" s="6">
        <v>1101974601947</v>
      </c>
      <c r="R8" s="4"/>
      <c r="S8" s="6">
        <f>M8+O8+Q8</f>
        <v>1101974601947</v>
      </c>
      <c r="T8" s="4"/>
      <c r="U8" s="8">
        <f>S8/$S$15</f>
        <v>0.13469255016578566</v>
      </c>
      <c r="V8" s="4"/>
      <c r="W8" s="4"/>
      <c r="X8" s="4"/>
    </row>
    <row r="9" spans="1:24">
      <c r="A9" s="1" t="s">
        <v>19</v>
      </c>
      <c r="C9" s="6">
        <v>0</v>
      </c>
      <c r="D9" s="4"/>
      <c r="E9" s="6">
        <v>2794390197034</v>
      </c>
      <c r="F9" s="4"/>
      <c r="G9" s="6">
        <v>0</v>
      </c>
      <c r="H9" s="4"/>
      <c r="I9" s="6">
        <f t="shared" ref="I9:I14" si="0">C9+E9+G9</f>
        <v>2794390197034</v>
      </c>
      <c r="J9" s="4"/>
      <c r="K9" s="8">
        <f t="shared" ref="K9:K14" si="1">I9/$I$15</f>
        <v>0.53093355300538914</v>
      </c>
      <c r="L9" s="4"/>
      <c r="M9" s="6">
        <v>0</v>
      </c>
      <c r="N9" s="4"/>
      <c r="O9" s="6">
        <v>4752997567104</v>
      </c>
      <c r="P9" s="4"/>
      <c r="Q9" s="6">
        <v>37751551427</v>
      </c>
      <c r="R9" s="4"/>
      <c r="S9" s="6">
        <f t="shared" ref="S9:S14" si="2">M9+O9+Q9</f>
        <v>4790749118531</v>
      </c>
      <c r="T9" s="4"/>
      <c r="U9" s="8">
        <f t="shared" ref="U9:U14" si="3">S9/$S$15</f>
        <v>0.5855654157902862</v>
      </c>
      <c r="V9" s="4"/>
      <c r="W9" s="4"/>
      <c r="X9" s="4"/>
    </row>
    <row r="10" spans="1:24">
      <c r="A10" s="1" t="s">
        <v>18</v>
      </c>
      <c r="C10" s="6">
        <v>0</v>
      </c>
      <c r="D10" s="4"/>
      <c r="E10" s="6">
        <v>92191409742</v>
      </c>
      <c r="F10" s="4"/>
      <c r="G10" s="6">
        <v>0</v>
      </c>
      <c r="H10" s="4"/>
      <c r="I10" s="6">
        <f t="shared" si="0"/>
        <v>92191409742</v>
      </c>
      <c r="J10" s="4"/>
      <c r="K10" s="8">
        <f t="shared" si="1"/>
        <v>1.7516348569662603E-2</v>
      </c>
      <c r="L10" s="4"/>
      <c r="M10" s="6">
        <v>0</v>
      </c>
      <c r="N10" s="4"/>
      <c r="O10" s="6">
        <v>152397636560</v>
      </c>
      <c r="P10" s="4"/>
      <c r="Q10" s="6">
        <v>6573014253</v>
      </c>
      <c r="R10" s="4"/>
      <c r="S10" s="6">
        <f t="shared" si="2"/>
        <v>158970650813</v>
      </c>
      <c r="T10" s="4"/>
      <c r="U10" s="8">
        <f t="shared" si="3"/>
        <v>1.9430722197849189E-2</v>
      </c>
      <c r="V10" s="4"/>
      <c r="W10" s="4"/>
      <c r="X10" s="4"/>
    </row>
    <row r="11" spans="1:24">
      <c r="A11" s="1" t="s">
        <v>17</v>
      </c>
      <c r="C11" s="6">
        <v>0</v>
      </c>
      <c r="D11" s="4"/>
      <c r="E11" s="6">
        <v>253446596426</v>
      </c>
      <c r="F11" s="4"/>
      <c r="G11" s="6">
        <v>0</v>
      </c>
      <c r="H11" s="4"/>
      <c r="I11" s="6">
        <f t="shared" si="0"/>
        <v>253446596426</v>
      </c>
      <c r="J11" s="4"/>
      <c r="K11" s="8">
        <f t="shared" si="1"/>
        <v>4.8154800314002773E-2</v>
      </c>
      <c r="L11" s="4"/>
      <c r="M11" s="6">
        <v>0</v>
      </c>
      <c r="N11" s="4"/>
      <c r="O11" s="6">
        <v>464973585014</v>
      </c>
      <c r="P11" s="4"/>
      <c r="Q11" s="6">
        <v>5059611671</v>
      </c>
      <c r="R11" s="4"/>
      <c r="S11" s="6">
        <f t="shared" si="2"/>
        <v>470033196685</v>
      </c>
      <c r="T11" s="4"/>
      <c r="U11" s="8">
        <f t="shared" si="3"/>
        <v>5.7451387547608729E-2</v>
      </c>
      <c r="V11" s="4"/>
      <c r="W11" s="4"/>
      <c r="X11" s="4"/>
    </row>
    <row r="12" spans="1:24">
      <c r="A12" s="1" t="s">
        <v>57</v>
      </c>
      <c r="C12" s="6">
        <v>0</v>
      </c>
      <c r="D12" s="4"/>
      <c r="E12" s="6">
        <v>0</v>
      </c>
      <c r="F12" s="4"/>
      <c r="G12" s="6">
        <v>0</v>
      </c>
      <c r="H12" s="4"/>
      <c r="I12" s="6">
        <f t="shared" si="0"/>
        <v>0</v>
      </c>
      <c r="J12" s="4"/>
      <c r="K12" s="8">
        <f t="shared" si="1"/>
        <v>0</v>
      </c>
      <c r="L12" s="4"/>
      <c r="M12" s="6">
        <v>0</v>
      </c>
      <c r="N12" s="4"/>
      <c r="O12" s="6">
        <v>0</v>
      </c>
      <c r="P12" s="4"/>
      <c r="Q12" s="6">
        <v>630328482505</v>
      </c>
      <c r="R12" s="4"/>
      <c r="S12" s="6">
        <f t="shared" si="2"/>
        <v>630328482505</v>
      </c>
      <c r="T12" s="4"/>
      <c r="U12" s="8">
        <f t="shared" si="3"/>
        <v>7.7044017712135607E-2</v>
      </c>
      <c r="V12" s="4"/>
      <c r="W12" s="4"/>
      <c r="X12" s="4"/>
    </row>
    <row r="13" spans="1:24">
      <c r="A13" s="1" t="s">
        <v>15</v>
      </c>
      <c r="C13" s="6">
        <v>0</v>
      </c>
      <c r="D13" s="4"/>
      <c r="E13" s="6">
        <v>724264775902</v>
      </c>
      <c r="F13" s="4"/>
      <c r="G13" s="6">
        <v>0</v>
      </c>
      <c r="H13" s="4"/>
      <c r="I13" s="6">
        <f t="shared" si="0"/>
        <v>724264775902</v>
      </c>
      <c r="J13" s="4"/>
      <c r="K13" s="8">
        <f t="shared" si="1"/>
        <v>0.13761015594545548</v>
      </c>
      <c r="L13" s="4"/>
      <c r="M13" s="6">
        <v>0</v>
      </c>
      <c r="N13" s="4"/>
      <c r="O13" s="6">
        <v>731115523554</v>
      </c>
      <c r="P13" s="4"/>
      <c r="Q13" s="6">
        <v>0</v>
      </c>
      <c r="R13" s="4"/>
      <c r="S13" s="6">
        <f t="shared" si="2"/>
        <v>731115523554</v>
      </c>
      <c r="T13" s="4"/>
      <c r="U13" s="8">
        <f t="shared" si="3"/>
        <v>8.9363052614181787E-2</v>
      </c>
      <c r="V13" s="4"/>
      <c r="W13" s="4"/>
      <c r="X13" s="4"/>
    </row>
    <row r="14" spans="1:24">
      <c r="A14" s="1" t="s">
        <v>20</v>
      </c>
      <c r="C14" s="6">
        <v>0</v>
      </c>
      <c r="D14" s="4"/>
      <c r="E14" s="6">
        <v>298235642553</v>
      </c>
      <c r="F14" s="4"/>
      <c r="G14" s="6">
        <v>0</v>
      </c>
      <c r="H14" s="4"/>
      <c r="I14" s="6">
        <f t="shared" si="0"/>
        <v>298235642553</v>
      </c>
      <c r="J14" s="4"/>
      <c r="K14" s="8">
        <f t="shared" si="1"/>
        <v>5.6664709710754442E-2</v>
      </c>
      <c r="L14" s="4"/>
      <c r="M14" s="6">
        <v>0</v>
      </c>
      <c r="N14" s="4"/>
      <c r="O14" s="6">
        <v>298235642553</v>
      </c>
      <c r="P14" s="4"/>
      <c r="Q14" s="6">
        <v>0</v>
      </c>
      <c r="R14" s="4"/>
      <c r="S14" s="6">
        <f t="shared" si="2"/>
        <v>298235642553</v>
      </c>
      <c r="T14" s="4"/>
      <c r="U14" s="8">
        <f t="shared" si="3"/>
        <v>3.6452853972152865E-2</v>
      </c>
      <c r="V14" s="4"/>
      <c r="W14" s="4"/>
      <c r="X14" s="4"/>
    </row>
    <row r="15" spans="1:24" ht="24.75" thickBot="1">
      <c r="C15" s="7">
        <f>SUM(C8:C14)</f>
        <v>0</v>
      </c>
      <c r="D15" s="4"/>
      <c r="E15" s="7">
        <f>SUM(E8:E14)</f>
        <v>4162528621657</v>
      </c>
      <c r="F15" s="4"/>
      <c r="G15" s="7">
        <f>SUM(G8:G14)</f>
        <v>1100635066560</v>
      </c>
      <c r="H15" s="4"/>
      <c r="I15" s="7">
        <f>SUM(I8:I14)</f>
        <v>5263163688217</v>
      </c>
      <c r="J15" s="4"/>
      <c r="K15" s="9">
        <f>SUM(K8:K14)</f>
        <v>0.99999999999999989</v>
      </c>
      <c r="L15" s="4"/>
      <c r="M15" s="7">
        <f>SUM(M8:M14)</f>
        <v>0</v>
      </c>
      <c r="N15" s="4"/>
      <c r="O15" s="7">
        <f>SUM(O8:O14)</f>
        <v>6399719954785</v>
      </c>
      <c r="P15" s="4"/>
      <c r="Q15" s="7">
        <f>SUM(Q8:Q14)</f>
        <v>1781687261803</v>
      </c>
      <c r="R15" s="4"/>
      <c r="S15" s="7">
        <f>SUM(S8:S14)</f>
        <v>8181407216588</v>
      </c>
      <c r="T15" s="4"/>
      <c r="U15" s="9">
        <f>SUM(U8:U14)</f>
        <v>1</v>
      </c>
      <c r="V15" s="4"/>
      <c r="W15" s="4"/>
      <c r="X15" s="4"/>
    </row>
    <row r="16" spans="1:24" ht="24.75" thickTop="1">
      <c r="C16" s="4"/>
      <c r="D16" s="4"/>
      <c r="E16" s="6"/>
      <c r="F16" s="4"/>
      <c r="G16" s="6"/>
      <c r="H16" s="4"/>
      <c r="I16" s="4"/>
      <c r="J16" s="4"/>
      <c r="K16" s="4"/>
      <c r="L16" s="4"/>
      <c r="M16" s="4"/>
      <c r="N16" s="4"/>
      <c r="O16" s="6"/>
      <c r="P16" s="4"/>
      <c r="Q16" s="6"/>
      <c r="R16" s="4"/>
      <c r="S16" s="4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3:2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4" workbookViewId="0">
      <selection activeCell="G22" sqref="G22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46</v>
      </c>
      <c r="C6" s="15" t="s">
        <v>44</v>
      </c>
      <c r="D6" s="15" t="s">
        <v>44</v>
      </c>
      <c r="E6" s="15" t="s">
        <v>44</v>
      </c>
      <c r="F6" s="15" t="s">
        <v>44</v>
      </c>
      <c r="G6" s="15" t="s">
        <v>44</v>
      </c>
      <c r="H6" s="15" t="s">
        <v>44</v>
      </c>
      <c r="I6" s="15" t="s">
        <v>44</v>
      </c>
      <c r="K6" s="15" t="s">
        <v>45</v>
      </c>
      <c r="L6" s="15" t="s">
        <v>45</v>
      </c>
      <c r="M6" s="15" t="s">
        <v>45</v>
      </c>
      <c r="N6" s="15" t="s">
        <v>45</v>
      </c>
      <c r="O6" s="15" t="s">
        <v>45</v>
      </c>
      <c r="P6" s="15" t="s">
        <v>45</v>
      </c>
      <c r="Q6" s="15" t="s">
        <v>45</v>
      </c>
    </row>
    <row r="7" spans="1:17" ht="24.75">
      <c r="A7" s="15" t="s">
        <v>46</v>
      </c>
      <c r="C7" s="15" t="s">
        <v>72</v>
      </c>
      <c r="E7" s="15" t="s">
        <v>69</v>
      </c>
      <c r="G7" s="15" t="s">
        <v>70</v>
      </c>
      <c r="I7" s="15" t="s">
        <v>73</v>
      </c>
      <c r="K7" s="15" t="s">
        <v>72</v>
      </c>
      <c r="M7" s="15" t="s">
        <v>69</v>
      </c>
      <c r="O7" s="15" t="s">
        <v>70</v>
      </c>
      <c r="Q7" s="15" t="s">
        <v>73</v>
      </c>
    </row>
    <row r="8" spans="1:17">
      <c r="A8" s="1" t="s">
        <v>58</v>
      </c>
      <c r="C8" s="10">
        <v>0</v>
      </c>
      <c r="D8" s="10"/>
      <c r="E8" s="10">
        <v>0</v>
      </c>
      <c r="F8" s="10"/>
      <c r="G8" s="10">
        <v>0</v>
      </c>
      <c r="H8" s="10"/>
      <c r="I8" s="10">
        <f>C8+E8+G8</f>
        <v>0</v>
      </c>
      <c r="J8" s="10"/>
      <c r="K8" s="10">
        <v>0</v>
      </c>
      <c r="L8" s="10"/>
      <c r="M8" s="10">
        <v>0</v>
      </c>
      <c r="N8" s="10"/>
      <c r="O8" s="10">
        <v>218360415</v>
      </c>
      <c r="P8" s="10"/>
      <c r="Q8" s="10">
        <f>K8+M8+O8</f>
        <v>218360415</v>
      </c>
    </row>
    <row r="9" spans="1:17">
      <c r="A9" s="1" t="s">
        <v>59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f t="shared" ref="I9:I18" si="0">C9+E9+G9</f>
        <v>0</v>
      </c>
      <c r="J9" s="10"/>
      <c r="K9" s="10">
        <v>0</v>
      </c>
      <c r="L9" s="10"/>
      <c r="M9" s="10">
        <v>0</v>
      </c>
      <c r="N9" s="10"/>
      <c r="O9" s="10">
        <v>1957291180</v>
      </c>
      <c r="P9" s="10"/>
      <c r="Q9" s="10">
        <f t="shared" ref="Q9:Q18" si="1">K9+M9+O9</f>
        <v>1957291180</v>
      </c>
    </row>
    <row r="10" spans="1:17">
      <c r="A10" s="1" t="s">
        <v>60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J10" s="10"/>
      <c r="K10" s="10">
        <v>0</v>
      </c>
      <c r="L10" s="10"/>
      <c r="M10" s="10">
        <v>0</v>
      </c>
      <c r="N10" s="10"/>
      <c r="O10" s="10">
        <v>1771406881</v>
      </c>
      <c r="P10" s="10"/>
      <c r="Q10" s="10">
        <f t="shared" si="1"/>
        <v>1771406881</v>
      </c>
    </row>
    <row r="11" spans="1:17">
      <c r="A11" s="1" t="s">
        <v>61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0</v>
      </c>
      <c r="L11" s="10"/>
      <c r="M11" s="10">
        <v>0</v>
      </c>
      <c r="N11" s="10"/>
      <c r="O11" s="10">
        <v>107230564</v>
      </c>
      <c r="P11" s="10"/>
      <c r="Q11" s="10">
        <f t="shared" si="1"/>
        <v>107230564</v>
      </c>
    </row>
    <row r="12" spans="1:17">
      <c r="A12" s="1" t="s">
        <v>62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0</v>
      </c>
      <c r="L12" s="10"/>
      <c r="M12" s="10">
        <v>0</v>
      </c>
      <c r="N12" s="10"/>
      <c r="O12" s="10">
        <v>-132575966</v>
      </c>
      <c r="P12" s="10"/>
      <c r="Q12" s="10">
        <f t="shared" si="1"/>
        <v>-132575966</v>
      </c>
    </row>
    <row r="13" spans="1:17">
      <c r="A13" s="1" t="s">
        <v>63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0</v>
      </c>
      <c r="L13" s="10"/>
      <c r="M13" s="10">
        <v>0</v>
      </c>
      <c r="N13" s="10"/>
      <c r="O13" s="10">
        <v>419455967</v>
      </c>
      <c r="P13" s="10"/>
      <c r="Q13" s="10">
        <f t="shared" si="1"/>
        <v>419455967</v>
      </c>
    </row>
    <row r="14" spans="1:17">
      <c r="A14" s="1" t="s">
        <v>64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0</v>
      </c>
      <c r="L14" s="10"/>
      <c r="M14" s="10">
        <v>0</v>
      </c>
      <c r="N14" s="10"/>
      <c r="O14" s="10">
        <v>43692083</v>
      </c>
      <c r="P14" s="10"/>
      <c r="Q14" s="10">
        <f t="shared" si="1"/>
        <v>43692083</v>
      </c>
    </row>
    <row r="15" spans="1:17">
      <c r="A15" s="1" t="s">
        <v>65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0</v>
      </c>
      <c r="L15" s="10"/>
      <c r="M15" s="10">
        <v>0</v>
      </c>
      <c r="N15" s="10"/>
      <c r="O15" s="10">
        <v>-323557336</v>
      </c>
      <c r="P15" s="10"/>
      <c r="Q15" s="10">
        <f t="shared" si="1"/>
        <v>-323557336</v>
      </c>
    </row>
    <row r="16" spans="1:17">
      <c r="A16" s="1" t="s">
        <v>66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0</v>
      </c>
      <c r="L16" s="10"/>
      <c r="M16" s="10">
        <v>0</v>
      </c>
      <c r="N16" s="10"/>
      <c r="O16" s="10">
        <v>1333729220</v>
      </c>
      <c r="P16" s="10"/>
      <c r="Q16" s="10">
        <f t="shared" si="1"/>
        <v>1333729220</v>
      </c>
    </row>
    <row r="17" spans="1:17">
      <c r="A17" s="1" t="s">
        <v>67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0</v>
      </c>
      <c r="L17" s="10"/>
      <c r="M17" s="10">
        <v>0</v>
      </c>
      <c r="N17" s="10"/>
      <c r="O17" s="10">
        <v>1621288149</v>
      </c>
      <c r="P17" s="10"/>
      <c r="Q17" s="10">
        <f t="shared" si="1"/>
        <v>1621288149</v>
      </c>
    </row>
    <row r="18" spans="1:17">
      <c r="A18" s="1" t="s">
        <v>55</v>
      </c>
      <c r="C18" s="10">
        <v>0</v>
      </c>
      <c r="D18" s="10"/>
      <c r="E18" s="10">
        <v>84996324956</v>
      </c>
      <c r="F18" s="10"/>
      <c r="G18" s="10">
        <v>0</v>
      </c>
      <c r="H18" s="10"/>
      <c r="I18" s="10">
        <f t="shared" si="0"/>
        <v>84996324956</v>
      </c>
      <c r="J18" s="10"/>
      <c r="K18" s="10">
        <v>0</v>
      </c>
      <c r="L18" s="10"/>
      <c r="M18" s="10">
        <v>124033408396</v>
      </c>
      <c r="N18" s="10"/>
      <c r="O18" s="10">
        <v>0</v>
      </c>
      <c r="P18" s="10"/>
      <c r="Q18" s="10">
        <f t="shared" si="1"/>
        <v>124033408396</v>
      </c>
    </row>
    <row r="19" spans="1:17" ht="24.75" thickBot="1">
      <c r="C19" s="12">
        <f>SUM(C8:C18)</f>
        <v>0</v>
      </c>
      <c r="D19" s="10"/>
      <c r="E19" s="12">
        <f>SUM(E8:E18)</f>
        <v>84996324956</v>
      </c>
      <c r="F19" s="10"/>
      <c r="G19" s="12">
        <f>SUM(G8:G18)</f>
        <v>0</v>
      </c>
      <c r="H19" s="10"/>
      <c r="I19" s="12">
        <f>SUM(I8:I18)</f>
        <v>84996324956</v>
      </c>
      <c r="J19" s="10"/>
      <c r="K19" s="12">
        <f>SUM(K8:K18)</f>
        <v>0</v>
      </c>
      <c r="L19" s="10"/>
      <c r="M19" s="12">
        <f>SUM(M8:M18)</f>
        <v>124033408396</v>
      </c>
      <c r="N19" s="10"/>
      <c r="O19" s="12">
        <f>SUM(O8:O18)</f>
        <v>7016321157</v>
      </c>
      <c r="P19" s="10"/>
      <c r="Q19" s="12">
        <f>SUM(Q8:Q18)</f>
        <v>131049729553</v>
      </c>
    </row>
    <row r="20" spans="1:17" ht="24.75" thickTop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74</v>
      </c>
      <c r="B6" s="15" t="s">
        <v>74</v>
      </c>
      <c r="C6" s="15" t="s">
        <v>74</v>
      </c>
      <c r="E6" s="15" t="s">
        <v>44</v>
      </c>
      <c r="F6" s="15" t="s">
        <v>44</v>
      </c>
      <c r="G6" s="15" t="s">
        <v>44</v>
      </c>
      <c r="I6" s="15" t="s">
        <v>45</v>
      </c>
      <c r="J6" s="15" t="s">
        <v>45</v>
      </c>
      <c r="K6" s="15" t="s">
        <v>45</v>
      </c>
    </row>
    <row r="7" spans="1:11" ht="24.75">
      <c r="A7" s="15" t="s">
        <v>75</v>
      </c>
      <c r="C7" s="15" t="s">
        <v>26</v>
      </c>
      <c r="E7" s="15" t="s">
        <v>76</v>
      </c>
      <c r="G7" s="15" t="s">
        <v>77</v>
      </c>
      <c r="I7" s="15" t="s">
        <v>76</v>
      </c>
      <c r="K7" s="15" t="s">
        <v>77</v>
      </c>
    </row>
    <row r="8" spans="1:11">
      <c r="A8" s="1" t="s">
        <v>32</v>
      </c>
      <c r="C8" s="4" t="s">
        <v>33</v>
      </c>
      <c r="D8" s="4"/>
      <c r="E8" s="6">
        <v>4864</v>
      </c>
      <c r="F8" s="4"/>
      <c r="G8" s="8">
        <f>E8/$E$11</f>
        <v>1.2380493494004853E-3</v>
      </c>
      <c r="H8" s="4"/>
      <c r="I8" s="6">
        <v>36343</v>
      </c>
      <c r="J8" s="4"/>
      <c r="K8" s="8">
        <f>I8/$I$11</f>
        <v>8.574494885030564E-4</v>
      </c>
    </row>
    <row r="9" spans="1:11">
      <c r="A9" s="1" t="s">
        <v>36</v>
      </c>
      <c r="C9" s="4" t="s">
        <v>37</v>
      </c>
      <c r="D9" s="4"/>
      <c r="E9" s="6">
        <v>69234</v>
      </c>
      <c r="F9" s="4"/>
      <c r="G9" s="8">
        <f t="shared" ref="G9:G10" si="0">E9/$E$11</f>
        <v>1.7622349641528208E-2</v>
      </c>
      <c r="H9" s="4"/>
      <c r="I9" s="6">
        <v>30318408</v>
      </c>
      <c r="J9" s="4"/>
      <c r="K9" s="8">
        <f t="shared" ref="K9:K10" si="1">I9/$I$11</f>
        <v>0.71530978267691092</v>
      </c>
    </row>
    <row r="10" spans="1:11">
      <c r="A10" s="1" t="s">
        <v>39</v>
      </c>
      <c r="C10" s="4" t="s">
        <v>40</v>
      </c>
      <c r="D10" s="4"/>
      <c r="E10" s="6">
        <v>3854663</v>
      </c>
      <c r="F10" s="4"/>
      <c r="G10" s="8">
        <f t="shared" si="0"/>
        <v>0.98113960100907127</v>
      </c>
      <c r="H10" s="4"/>
      <c r="I10" s="6">
        <v>12030253</v>
      </c>
      <c r="J10" s="4"/>
      <c r="K10" s="8">
        <f t="shared" si="1"/>
        <v>0.283832767834586</v>
      </c>
    </row>
    <row r="11" spans="1:11" ht="24.75" thickBot="1">
      <c r="C11" s="4"/>
      <c r="D11" s="4"/>
      <c r="E11" s="7">
        <f>SUM(E8:E10)</f>
        <v>3928761</v>
      </c>
      <c r="F11" s="4"/>
      <c r="G11" s="9">
        <f>SUM(G8:G10)</f>
        <v>1</v>
      </c>
      <c r="H11" s="4"/>
      <c r="I11" s="7">
        <f>SUM(I8:I10)</f>
        <v>42385004</v>
      </c>
      <c r="J11" s="4"/>
      <c r="K11" s="13">
        <f>SUM(K8:K10)</f>
        <v>1</v>
      </c>
    </row>
    <row r="12" spans="1:11" ht="24.75" thickTop="1">
      <c r="C12" s="4"/>
      <c r="D12" s="4"/>
      <c r="E12" s="6"/>
      <c r="F12" s="4"/>
      <c r="G12" s="4"/>
      <c r="H12" s="4"/>
      <c r="I12" s="6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2023-02-26T07:54:29Z</dcterms:created>
  <dcterms:modified xsi:type="dcterms:W3CDTF">2023-02-27T14:55:43Z</dcterms:modified>
</cp:coreProperties>
</file>