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آبان\"/>
    </mc:Choice>
  </mc:AlternateContent>
  <xr:revisionPtr revIDLastSave="0" documentId="13_ncr:1_{AC1646AB-8A52-4377-AE6C-88139AB532AD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E8" i="15"/>
  <c r="E9" i="15"/>
  <c r="E7" i="15"/>
  <c r="C9" i="15"/>
  <c r="C8" i="15"/>
  <c r="C7" i="15"/>
  <c r="C10" i="15"/>
  <c r="C10" i="14"/>
  <c r="E10" i="14"/>
  <c r="K11" i="13"/>
  <c r="G11" i="13"/>
  <c r="K9" i="13"/>
  <c r="K10" i="13"/>
  <c r="K8" i="13"/>
  <c r="G9" i="13"/>
  <c r="G10" i="13"/>
  <c r="G8" i="13"/>
  <c r="I11" i="13"/>
  <c r="E11" i="13"/>
  <c r="Q9" i="12"/>
  <c r="Q10" i="12"/>
  <c r="Q11" i="12"/>
  <c r="Q12" i="12"/>
  <c r="Q13" i="12"/>
  <c r="Q14" i="12"/>
  <c r="Q15" i="12"/>
  <c r="Q16" i="12"/>
  <c r="Q17" i="12"/>
  <c r="Q8" i="12"/>
  <c r="C18" i="12"/>
  <c r="E18" i="12"/>
  <c r="G18" i="12"/>
  <c r="I9" i="12"/>
  <c r="I10" i="12"/>
  <c r="I11" i="12"/>
  <c r="I12" i="12"/>
  <c r="I13" i="12"/>
  <c r="I14" i="12"/>
  <c r="I15" i="12"/>
  <c r="I16" i="12"/>
  <c r="I17" i="12"/>
  <c r="I8" i="12"/>
  <c r="K18" i="12"/>
  <c r="M18" i="12"/>
  <c r="O18" i="12"/>
  <c r="S9" i="11"/>
  <c r="S10" i="11"/>
  <c r="S11" i="11"/>
  <c r="S12" i="11"/>
  <c r="S8" i="11"/>
  <c r="I9" i="11"/>
  <c r="I10" i="11"/>
  <c r="I11" i="11"/>
  <c r="I12" i="11"/>
  <c r="I8" i="11"/>
  <c r="S13" i="11"/>
  <c r="U11" i="11" s="1"/>
  <c r="Q13" i="11"/>
  <c r="O13" i="11"/>
  <c r="M13" i="11"/>
  <c r="I13" i="11"/>
  <c r="K9" i="11" s="1"/>
  <c r="G13" i="11"/>
  <c r="E13" i="11"/>
  <c r="C13" i="11"/>
  <c r="Q9" i="10"/>
  <c r="Q20" i="10" s="1"/>
  <c r="Q10" i="10"/>
  <c r="Q11" i="10"/>
  <c r="Q12" i="10"/>
  <c r="Q13" i="10"/>
  <c r="Q14" i="10"/>
  <c r="Q15" i="10"/>
  <c r="Q16" i="10"/>
  <c r="Q17" i="10"/>
  <c r="Q18" i="10"/>
  <c r="Q19" i="10"/>
  <c r="Q8" i="10"/>
  <c r="O20" i="10"/>
  <c r="M20" i="10"/>
  <c r="G20" i="10"/>
  <c r="E20" i="10"/>
  <c r="I20" i="10"/>
  <c r="I9" i="10"/>
  <c r="I10" i="10"/>
  <c r="I11" i="10"/>
  <c r="I12" i="10"/>
  <c r="I13" i="10"/>
  <c r="I14" i="10"/>
  <c r="I15" i="10"/>
  <c r="I16" i="10"/>
  <c r="I17" i="10"/>
  <c r="I18" i="10"/>
  <c r="I19" i="10"/>
  <c r="I8" i="10"/>
  <c r="Q20" i="9"/>
  <c r="I20" i="9"/>
  <c r="O20" i="9"/>
  <c r="M20" i="9"/>
  <c r="G20" i="9"/>
  <c r="E20" i="9"/>
  <c r="S11" i="7"/>
  <c r="Q11" i="7"/>
  <c r="O11" i="7"/>
  <c r="M11" i="7"/>
  <c r="K11" i="7"/>
  <c r="I11" i="7"/>
  <c r="S18" i="3"/>
  <c r="AK18" i="3"/>
  <c r="Y14" i="1"/>
  <c r="S11" i="6"/>
  <c r="Q11" i="6"/>
  <c r="O11" i="6"/>
  <c r="M11" i="6"/>
  <c r="K11" i="6"/>
  <c r="AI18" i="3"/>
  <c r="AG18" i="3"/>
  <c r="AA18" i="3"/>
  <c r="W18" i="3"/>
  <c r="Q18" i="3"/>
  <c r="E14" i="1"/>
  <c r="G14" i="1"/>
  <c r="K14" i="1"/>
  <c r="O14" i="1"/>
  <c r="U14" i="1"/>
  <c r="W14" i="1"/>
  <c r="I18" i="12" l="1"/>
  <c r="Q18" i="12"/>
  <c r="U8" i="11"/>
  <c r="U10" i="11"/>
  <c r="U9" i="11"/>
  <c r="U12" i="11"/>
  <c r="U13" i="11" s="1"/>
  <c r="K12" i="11"/>
  <c r="K11" i="11"/>
  <c r="K10" i="11"/>
  <c r="K8" i="11"/>
  <c r="K13" i="11" s="1"/>
</calcChain>
</file>

<file path=xl/sharedStrings.xml><?xml version="1.0" encoding="utf-8"?>
<sst xmlns="http://schemas.openxmlformats.org/spreadsheetml/2006/main" count="458" uniqueCount="109">
  <si>
    <t>صندوق سرمایه‌گذاری طلای عیار مفید</t>
  </si>
  <si>
    <t>صورت وضعیت پورتفوی</t>
  </si>
  <si>
    <t>برای ماه منتهی به 1401/08/30</t>
  </si>
  <si>
    <t>نام شرکت</t>
  </si>
  <si>
    <t>1401/07/30</t>
  </si>
  <si>
    <t>تغییرات طی دوره</t>
  </si>
  <si>
    <t>1401/08/30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</si>
  <si>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</si>
  <si>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</si>
  <si>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</si>
  <si>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</si>
  <si>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</si>
  <si>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</si>
  <si>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</si>
  <si>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</si>
  <si>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تمام سکه طرح جدید 0110 صادرات</t>
  </si>
  <si>
    <t>تمام سکه طرح جدید0111آینده</t>
  </si>
  <si>
    <t>تمام سکه طرح جدید0112سامان</t>
  </si>
  <si>
    <t>تمام سکه طرح جدید0211ملت</t>
  </si>
  <si>
    <t>تمام سکه طرح جدید0312 رفاه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</si>
  <si>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</si>
  <si>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</si>
  <si>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</si>
  <si>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</si>
  <si>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</si>
  <si>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</si>
  <si>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</si>
  <si>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</si>
  <si>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</si>
  <si>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خزانه-م9بودجه00-031101</t>
  </si>
  <si>
    <t>بله</t>
  </si>
  <si>
    <t>1400/06/01</t>
  </si>
  <si>
    <t>1403/11/01</t>
  </si>
  <si>
    <t>اسنادخزانه-م2بودجه00-031024</t>
  </si>
  <si>
    <t>1400/02/22</t>
  </si>
  <si>
    <t>1403/10/24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</si>
  <si>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</si>
  <si>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</si>
  <si>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</si>
  <si>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</si>
  <si>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</si>
  <si>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</si>
  <si>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0.00%</t>
  </si>
  <si>
    <t>اسنادخزانه-م4بودجه99-011215</t>
  </si>
  <si>
    <t>1399/07/23</t>
  </si>
  <si>
    <t>1401/12/15</t>
  </si>
  <si>
    <t>اسنادخزانه-م5بودجه00-030626</t>
  </si>
  <si>
    <t>اسنادخزانه-م5بودجه99-020218</t>
  </si>
  <si>
    <t>1399/09/05</t>
  </si>
  <si>
    <t>1402/02/18</t>
  </si>
  <si>
    <t>اسنادخزانه-م6بودجه00-030723</t>
  </si>
  <si>
    <t>1403/07/23</t>
  </si>
  <si>
    <t>گام بانک اقتصاد نوین0205</t>
  </si>
  <si>
    <t>1401/04/01</t>
  </si>
  <si>
    <t>1402/05/31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</si>
  <si>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</si>
  <si>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</si>
  <si>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</si>
  <si>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</si>
  <si>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</si>
  <si>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</si>
  <si>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</si>
  <si>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</si>
  <si>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</si>
  <si>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</si>
  <si>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</si>
  <si>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</si>
  <si>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</si>
  <si>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بانک پاسارگاد هفت تیر</t>
  </si>
  <si>
    <t>207-8100-16622166-1</t>
  </si>
  <si>
    <t>1399/07/05</t>
  </si>
  <si>
    <t>0.01%</t>
  </si>
  <si>
    <t xml:space="preserve">بانک خاورمیانه ظفر </t>
  </si>
  <si>
    <t>1009-10-810-707074690</t>
  </si>
  <si>
    <t>1401/06/14</t>
  </si>
  <si>
    <t>1.37%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</si>
  <si>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</si>
  <si>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</si>
  <si>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</si>
  <si>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</si>
  <si>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</si>
  <si>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</si>
  <si>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</si>
  <si>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</si>
  <si>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</si>
  <si>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</si>
  <si>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</si>
  <si>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</si>
  <si>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</si>
  <si>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سود و زیان ناشی از فروش</t>
  </si>
  <si>
    <t>اسنادخزانه-م1بودجه00-030821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</si>
  <si>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</si>
  <si>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</si>
  <si>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</si>
  <si>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</si>
  <si>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</si>
  <si>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</si>
  <si>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</si>
  <si>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</si>
  <si>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</si>
  <si>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</si>
  <si>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</si>
  <si>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</si>
  <si>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</si>
  <si>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</si>
  <si>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1401/08/01</t>
  </si>
  <si>
    <t>-</t>
  </si>
  <si>
    <t xml:space="preserve">از ابتدای سال مالی 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</si>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</sst>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10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10</xdr:col>
          <xdr:colOff>228600</xdr:colOff>
          <xdr:row>34</xdr:row>
          <xdr:rowOff>133350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DC9D9AB4-06AF-7421-8A4F-39C24E7910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86ABB-8EC2-4ACE-86C0-20F8DF384AD3}">
  <dimension ref="A1"/>
  <sheetViews>
    <sheetView rightToLeft="1" view="pageBreakPreview" zoomScale="60" zoomScaleNormal="100" workbookViewId="0">
      <selection activeCell="A2" sqref="A2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10</xdr:col>
                <xdr:colOff>228600</xdr:colOff>
                <xdr:row>34</xdr:row>
                <xdr:rowOff>133350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2"/>
  <sheetViews>
    <sheetView rightToLeft="1" topLeftCell="A2" workbookViewId="0">
      <selection activeCell="M24" sqref="M24"/>
    </sheetView>
  </sheetViews>
  <sheetFormatPr defaultRowHeight="24" x14ac:dyDescent="0.55000000000000004"/>
  <cols>
    <col min="1" max="1" width="29.71093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7.140625" style="1" customWidth="1"/>
    <col min="8" max="8" width="1" style="1" customWidth="1"/>
    <col min="9" max="9" width="15.5703125" style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5" style="1" bestFit="1" customWidth="1"/>
    <col min="16" max="16" width="1" style="1" customWidth="1"/>
    <col min="17" max="17" width="1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 x14ac:dyDescent="0.55000000000000004">
      <c r="A3" s="16" t="s">
        <v>76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 x14ac:dyDescent="0.55000000000000004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 x14ac:dyDescent="0.55000000000000004">
      <c r="A6" s="16" t="s">
        <v>80</v>
      </c>
      <c r="C6" s="17" t="s">
        <v>78</v>
      </c>
      <c r="D6" s="17" t="s">
        <v>78</v>
      </c>
      <c r="E6" s="17" t="s">
        <v>78</v>
      </c>
      <c r="F6" s="17" t="s">
        <v>78</v>
      </c>
      <c r="G6" s="17" t="s">
        <v>78</v>
      </c>
      <c r="H6" s="17" t="s">
        <v>78</v>
      </c>
      <c r="I6" s="17" t="s">
        <v>78</v>
      </c>
      <c r="K6" s="17" t="s">
        <v>79</v>
      </c>
      <c r="L6" s="17" t="s">
        <v>79</v>
      </c>
      <c r="M6" s="17" t="s">
        <v>79</v>
      </c>
      <c r="N6" s="17" t="s">
        <v>79</v>
      </c>
      <c r="O6" s="17" t="s">
        <v>79</v>
      </c>
      <c r="P6" s="17" t="s">
        <v>79</v>
      </c>
      <c r="Q6" s="17" t="s">
        <v>79</v>
      </c>
    </row>
    <row r="7" spans="1:17" ht="24.75" x14ac:dyDescent="0.55000000000000004">
      <c r="A7" s="17" t="s">
        <v>80</v>
      </c>
      <c r="C7" s="17" t="s">
        <v>95</v>
      </c>
      <c r="E7" s="17" t="s">
        <v>92</v>
      </c>
      <c r="G7" s="17" t="s">
        <v>93</v>
      </c>
      <c r="I7" s="17" t="s">
        <v>96</v>
      </c>
      <c r="K7" s="17" t="s">
        <v>95</v>
      </c>
      <c r="M7" s="17" t="s">
        <v>92</v>
      </c>
      <c r="O7" s="17" t="s">
        <v>93</v>
      </c>
      <c r="Q7" s="17" t="s">
        <v>96</v>
      </c>
    </row>
    <row r="8" spans="1:17" x14ac:dyDescent="0.55000000000000004">
      <c r="A8" s="1" t="s">
        <v>43</v>
      </c>
      <c r="C8" s="10">
        <v>0</v>
      </c>
      <c r="D8" s="10"/>
      <c r="E8" s="10">
        <v>0</v>
      </c>
      <c r="F8" s="10"/>
      <c r="G8" s="10">
        <v>499137520</v>
      </c>
      <c r="H8" s="10"/>
      <c r="I8" s="10">
        <f>C8+E8+G8</f>
        <v>499137520</v>
      </c>
      <c r="J8" s="10"/>
      <c r="K8" s="10">
        <v>0</v>
      </c>
      <c r="L8" s="10"/>
      <c r="M8" s="10">
        <v>0</v>
      </c>
      <c r="N8" s="10"/>
      <c r="O8" s="10">
        <v>1771406881</v>
      </c>
      <c r="P8" s="10"/>
      <c r="Q8" s="10">
        <f>K8+M8+O8</f>
        <v>1771406881</v>
      </c>
    </row>
    <row r="9" spans="1:17" x14ac:dyDescent="0.55000000000000004">
      <c r="A9" s="1" t="s">
        <v>39</v>
      </c>
      <c r="C9" s="10">
        <v>0</v>
      </c>
      <c r="D9" s="10"/>
      <c r="E9" s="10">
        <v>0</v>
      </c>
      <c r="F9" s="10"/>
      <c r="G9" s="10">
        <v>107230564</v>
      </c>
      <c r="H9" s="10"/>
      <c r="I9" s="10">
        <f t="shared" ref="I9:I17" si="0">C9+E9+G9</f>
        <v>107230564</v>
      </c>
      <c r="J9" s="10"/>
      <c r="K9" s="10">
        <v>0</v>
      </c>
      <c r="L9" s="10"/>
      <c r="M9" s="10">
        <v>0</v>
      </c>
      <c r="N9" s="10"/>
      <c r="O9" s="10">
        <v>107230564</v>
      </c>
      <c r="P9" s="10"/>
      <c r="Q9" s="10">
        <f t="shared" ref="Q9:Q17" si="1">K9+M9+O9</f>
        <v>107230564</v>
      </c>
    </row>
    <row r="10" spans="1:17" x14ac:dyDescent="0.55000000000000004">
      <c r="A10" s="1" t="s">
        <v>46</v>
      </c>
      <c r="C10" s="10">
        <v>0</v>
      </c>
      <c r="D10" s="10"/>
      <c r="E10" s="10">
        <v>-195161622</v>
      </c>
      <c r="F10" s="10"/>
      <c r="G10" s="10">
        <v>-16815946</v>
      </c>
      <c r="H10" s="10"/>
      <c r="I10" s="10">
        <f t="shared" si="0"/>
        <v>-211977568</v>
      </c>
      <c r="J10" s="10"/>
      <c r="K10" s="10">
        <v>0</v>
      </c>
      <c r="L10" s="10"/>
      <c r="M10" s="10">
        <v>90419606</v>
      </c>
      <c r="N10" s="10"/>
      <c r="O10" s="10">
        <v>388641553</v>
      </c>
      <c r="P10" s="10"/>
      <c r="Q10" s="10">
        <f t="shared" si="1"/>
        <v>479061159</v>
      </c>
    </row>
    <row r="11" spans="1:17" x14ac:dyDescent="0.55000000000000004">
      <c r="A11" s="1" t="s">
        <v>50</v>
      </c>
      <c r="C11" s="10">
        <v>0</v>
      </c>
      <c r="D11" s="10"/>
      <c r="E11" s="10">
        <v>-569976673</v>
      </c>
      <c r="F11" s="10"/>
      <c r="G11" s="10">
        <v>-31314322</v>
      </c>
      <c r="H11" s="10"/>
      <c r="I11" s="10">
        <f t="shared" si="0"/>
        <v>-601290995</v>
      </c>
      <c r="J11" s="10"/>
      <c r="K11" s="10">
        <v>0</v>
      </c>
      <c r="L11" s="10"/>
      <c r="M11" s="10">
        <v>383710439</v>
      </c>
      <c r="N11" s="10"/>
      <c r="O11" s="10">
        <v>-31314322</v>
      </c>
      <c r="P11" s="10"/>
      <c r="Q11" s="10">
        <f t="shared" si="1"/>
        <v>352396117</v>
      </c>
    </row>
    <row r="12" spans="1:17" x14ac:dyDescent="0.55000000000000004">
      <c r="A12" s="1" t="s">
        <v>33</v>
      </c>
      <c r="C12" s="10">
        <v>0</v>
      </c>
      <c r="D12" s="10"/>
      <c r="E12" s="10">
        <v>-484937092</v>
      </c>
      <c r="F12" s="10"/>
      <c r="G12" s="10">
        <v>-253466040</v>
      </c>
      <c r="H12" s="10"/>
      <c r="I12" s="10">
        <f t="shared" si="0"/>
        <v>-738403132</v>
      </c>
      <c r="J12" s="10"/>
      <c r="K12" s="10">
        <v>0</v>
      </c>
      <c r="L12" s="10"/>
      <c r="M12" s="10">
        <v>51050741</v>
      </c>
      <c r="N12" s="10"/>
      <c r="O12" s="10">
        <v>-253466040</v>
      </c>
      <c r="P12" s="10"/>
      <c r="Q12" s="10">
        <f t="shared" si="1"/>
        <v>-202415299</v>
      </c>
    </row>
    <row r="13" spans="1:17" x14ac:dyDescent="0.55000000000000004">
      <c r="A13" s="1" t="s">
        <v>90</v>
      </c>
      <c r="C13" s="10">
        <v>0</v>
      </c>
      <c r="D13" s="10"/>
      <c r="E13" s="10">
        <v>0</v>
      </c>
      <c r="F13" s="10"/>
      <c r="G13" s="10">
        <v>0</v>
      </c>
      <c r="H13" s="10"/>
      <c r="I13" s="10">
        <f t="shared" si="0"/>
        <v>0</v>
      </c>
      <c r="J13" s="10"/>
      <c r="K13" s="10">
        <v>0</v>
      </c>
      <c r="L13" s="10"/>
      <c r="M13" s="10">
        <v>0</v>
      </c>
      <c r="N13" s="10"/>
      <c r="O13" s="10">
        <v>218360415</v>
      </c>
      <c r="P13" s="10"/>
      <c r="Q13" s="10">
        <f t="shared" si="1"/>
        <v>218360415</v>
      </c>
    </row>
    <row r="14" spans="1:17" x14ac:dyDescent="0.55000000000000004">
      <c r="A14" s="1" t="s">
        <v>47</v>
      </c>
      <c r="C14" s="10">
        <v>0</v>
      </c>
      <c r="D14" s="10"/>
      <c r="E14" s="10">
        <v>124777380</v>
      </c>
      <c r="F14" s="10"/>
      <c r="G14" s="10">
        <v>0</v>
      </c>
      <c r="H14" s="10"/>
      <c r="I14" s="10">
        <f t="shared" si="0"/>
        <v>124777380</v>
      </c>
      <c r="J14" s="10"/>
      <c r="K14" s="10">
        <v>0</v>
      </c>
      <c r="L14" s="10"/>
      <c r="M14" s="10">
        <v>644683130</v>
      </c>
      <c r="N14" s="10"/>
      <c r="O14" s="10">
        <v>904586016</v>
      </c>
      <c r="P14" s="10"/>
      <c r="Q14" s="10">
        <f t="shared" si="1"/>
        <v>1549269146</v>
      </c>
    </row>
    <row r="15" spans="1:17" x14ac:dyDescent="0.55000000000000004">
      <c r="A15" s="1" t="s">
        <v>36</v>
      </c>
      <c r="C15" s="10">
        <v>0</v>
      </c>
      <c r="D15" s="10"/>
      <c r="E15" s="10">
        <v>430590937</v>
      </c>
      <c r="F15" s="10"/>
      <c r="G15" s="10">
        <v>0</v>
      </c>
      <c r="H15" s="10"/>
      <c r="I15" s="10">
        <f t="shared" si="0"/>
        <v>430590937</v>
      </c>
      <c r="J15" s="10"/>
      <c r="K15" s="10">
        <v>0</v>
      </c>
      <c r="L15" s="10"/>
      <c r="M15" s="10">
        <v>1108348076</v>
      </c>
      <c r="N15" s="10"/>
      <c r="O15" s="10">
        <v>0</v>
      </c>
      <c r="P15" s="10"/>
      <c r="Q15" s="10">
        <f t="shared" si="1"/>
        <v>1108348076</v>
      </c>
    </row>
    <row r="16" spans="1:17" x14ac:dyDescent="0.55000000000000004">
      <c r="A16" s="1" t="s">
        <v>29</v>
      </c>
      <c r="C16" s="10">
        <v>0</v>
      </c>
      <c r="D16" s="10"/>
      <c r="E16" s="10">
        <v>-95382708</v>
      </c>
      <c r="F16" s="10"/>
      <c r="G16" s="10">
        <v>0</v>
      </c>
      <c r="H16" s="10"/>
      <c r="I16" s="10">
        <f t="shared" si="0"/>
        <v>-95382708</v>
      </c>
      <c r="J16" s="10"/>
      <c r="K16" s="10">
        <v>0</v>
      </c>
      <c r="L16" s="10"/>
      <c r="M16" s="10">
        <v>83784811</v>
      </c>
      <c r="N16" s="10"/>
      <c r="O16" s="10">
        <v>0</v>
      </c>
      <c r="P16" s="10"/>
      <c r="Q16" s="10">
        <f t="shared" si="1"/>
        <v>83784811</v>
      </c>
    </row>
    <row r="17" spans="1:17" x14ac:dyDescent="0.55000000000000004">
      <c r="A17" s="1" t="s">
        <v>52</v>
      </c>
      <c r="C17" s="10">
        <v>0</v>
      </c>
      <c r="D17" s="10"/>
      <c r="E17" s="10">
        <v>494910281</v>
      </c>
      <c r="F17" s="10"/>
      <c r="G17" s="10">
        <v>0</v>
      </c>
      <c r="H17" s="10"/>
      <c r="I17" s="10">
        <f t="shared" si="0"/>
        <v>494910281</v>
      </c>
      <c r="J17" s="10"/>
      <c r="K17" s="10">
        <v>0</v>
      </c>
      <c r="L17" s="10"/>
      <c r="M17" s="10">
        <v>483915037</v>
      </c>
      <c r="N17" s="10"/>
      <c r="O17" s="10">
        <v>0</v>
      </c>
      <c r="P17" s="10"/>
      <c r="Q17" s="10">
        <f t="shared" si="1"/>
        <v>483915037</v>
      </c>
    </row>
    <row r="18" spans="1:17" ht="24.75" thickBot="1" x14ac:dyDescent="0.6">
      <c r="C18" s="13">
        <f>SUM(C8:C17)</f>
        <v>0</v>
      </c>
      <c r="D18" s="10"/>
      <c r="E18" s="13">
        <f>SUM(E8:E17)</f>
        <v>-295179497</v>
      </c>
      <c r="F18" s="10"/>
      <c r="G18" s="13">
        <f>SUM(G8:G17)</f>
        <v>304771776</v>
      </c>
      <c r="H18" s="10"/>
      <c r="I18" s="13">
        <f>SUM(I8:I17)</f>
        <v>9592279</v>
      </c>
      <c r="J18" s="10"/>
      <c r="K18" s="13">
        <f>SUM(K8:K17)</f>
        <v>0</v>
      </c>
      <c r="L18" s="10"/>
      <c r="M18" s="13">
        <f>SUM(M8:M17)</f>
        <v>2845911840</v>
      </c>
      <c r="N18" s="10"/>
      <c r="O18" s="13">
        <f>SUM(O8:O17)</f>
        <v>3105445067</v>
      </c>
      <c r="P18" s="10"/>
      <c r="Q18" s="13">
        <f>SUM(Q8:Q17)</f>
        <v>5951356907</v>
      </c>
    </row>
    <row r="19" spans="1:17" ht="24.75" thickTop="1" x14ac:dyDescent="0.55000000000000004"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x14ac:dyDescent="0.55000000000000004"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x14ac:dyDescent="0.55000000000000004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x14ac:dyDescent="0.55000000000000004"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5"/>
  <sheetViews>
    <sheetView rightToLeft="1" workbookViewId="0">
      <selection activeCell="G17" sqref="G17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4.75" x14ac:dyDescent="0.55000000000000004">
      <c r="A3" s="16" t="s">
        <v>76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4.75" x14ac:dyDescent="0.55000000000000004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11" ht="24.75" x14ac:dyDescent="0.55000000000000004">
      <c r="A6" s="17" t="s">
        <v>97</v>
      </c>
      <c r="B6" s="17" t="s">
        <v>97</v>
      </c>
      <c r="C6" s="17" t="s">
        <v>97</v>
      </c>
      <c r="E6" s="17" t="s">
        <v>78</v>
      </c>
      <c r="F6" s="17" t="s">
        <v>78</v>
      </c>
      <c r="G6" s="17" t="s">
        <v>78</v>
      </c>
      <c r="I6" s="17" t="s">
        <v>79</v>
      </c>
      <c r="J6" s="17" t="s">
        <v>79</v>
      </c>
      <c r="K6" s="17" t="s">
        <v>79</v>
      </c>
    </row>
    <row r="7" spans="1:11" ht="24.75" x14ac:dyDescent="0.55000000000000004">
      <c r="A7" s="17" t="s">
        <v>98</v>
      </c>
      <c r="C7" s="17" t="s">
        <v>58</v>
      </c>
      <c r="E7" s="17" t="s">
        <v>99</v>
      </c>
      <c r="G7" s="17" t="s">
        <v>100</v>
      </c>
      <c r="I7" s="17" t="s">
        <v>99</v>
      </c>
      <c r="K7" s="17" t="s">
        <v>100</v>
      </c>
    </row>
    <row r="8" spans="1:11" x14ac:dyDescent="0.55000000000000004">
      <c r="A8" s="1" t="s">
        <v>64</v>
      </c>
      <c r="C8" s="4" t="s">
        <v>65</v>
      </c>
      <c r="D8" s="4"/>
      <c r="E8" s="6">
        <v>6255</v>
      </c>
      <c r="F8" s="4"/>
      <c r="G8" s="8">
        <f>E8/$E$11</f>
        <v>2.4613881780726003E-4</v>
      </c>
      <c r="H8" s="4"/>
      <c r="I8" s="6">
        <v>18846</v>
      </c>
      <c r="J8" s="4"/>
      <c r="K8" s="8">
        <f>I8/$I$11</f>
        <v>7.0010734905054395E-4</v>
      </c>
    </row>
    <row r="9" spans="1:11" x14ac:dyDescent="0.55000000000000004">
      <c r="A9" s="1" t="s">
        <v>68</v>
      </c>
      <c r="C9" s="4" t="s">
        <v>69</v>
      </c>
      <c r="D9" s="4"/>
      <c r="E9" s="6">
        <v>23593097</v>
      </c>
      <c r="F9" s="4"/>
      <c r="G9" s="8">
        <f t="shared" ref="G9:G10" si="0">E9/$E$11</f>
        <v>0.92840559616179275</v>
      </c>
      <c r="H9" s="4"/>
      <c r="I9" s="6">
        <v>25086746</v>
      </c>
      <c r="J9" s="4"/>
      <c r="K9" s="8">
        <f t="shared" ref="K9:K10" si="1">I9/$I$11</f>
        <v>0.93194392647587487</v>
      </c>
    </row>
    <row r="10" spans="1:11" x14ac:dyDescent="0.55000000000000004">
      <c r="A10" s="1" t="s">
        <v>72</v>
      </c>
      <c r="C10" s="4" t="s">
        <v>73</v>
      </c>
      <c r="D10" s="4"/>
      <c r="E10" s="6">
        <v>1813137</v>
      </c>
      <c r="F10" s="4"/>
      <c r="G10" s="8">
        <f t="shared" si="0"/>
        <v>7.1348265020400009E-2</v>
      </c>
      <c r="H10" s="4"/>
      <c r="I10" s="6">
        <v>1813137</v>
      </c>
      <c r="J10" s="4"/>
      <c r="K10" s="8">
        <f t="shared" si="1"/>
        <v>6.7355966175074611E-2</v>
      </c>
    </row>
    <row r="11" spans="1:11" ht="24.75" thickBot="1" x14ac:dyDescent="0.6">
      <c r="C11" s="4"/>
      <c r="D11" s="4"/>
      <c r="E11" s="7">
        <f>SUM(E8:E10)</f>
        <v>25412489</v>
      </c>
      <c r="F11" s="4"/>
      <c r="G11" s="11">
        <f>SUM(G8:G10)</f>
        <v>1</v>
      </c>
      <c r="H11" s="4"/>
      <c r="I11" s="7">
        <f>SUM(I8:I10)</f>
        <v>26918729</v>
      </c>
      <c r="J11" s="4"/>
      <c r="K11" s="11">
        <f>SUM(K8:K10)</f>
        <v>1</v>
      </c>
    </row>
    <row r="12" spans="1:11" ht="24.75" thickTop="1" x14ac:dyDescent="0.55000000000000004">
      <c r="C12" s="4"/>
      <c r="D12" s="4"/>
      <c r="E12" s="6"/>
      <c r="F12" s="4"/>
      <c r="G12" s="4"/>
      <c r="H12" s="4"/>
      <c r="I12" s="6"/>
      <c r="J12" s="4"/>
      <c r="K12" s="4"/>
    </row>
    <row r="13" spans="1:11" x14ac:dyDescent="0.55000000000000004"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55000000000000004"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55000000000000004">
      <c r="C15" s="4"/>
      <c r="D15" s="4"/>
      <c r="E15" s="4"/>
      <c r="F15" s="4"/>
      <c r="G15" s="4"/>
      <c r="H15" s="4"/>
      <c r="I15" s="4"/>
      <c r="J15" s="4"/>
      <c r="K15" s="4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E19" sqref="E19"/>
    </sheetView>
  </sheetViews>
  <sheetFormatPr defaultRowHeight="24" x14ac:dyDescent="0.55000000000000004"/>
  <cols>
    <col min="1" max="1" width="14.7109375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1.42578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16" t="s">
        <v>0</v>
      </c>
      <c r="B2" s="16"/>
      <c r="C2" s="16"/>
      <c r="D2" s="16"/>
      <c r="E2" s="16"/>
    </row>
    <row r="3" spans="1:5" ht="24.75" x14ac:dyDescent="0.55000000000000004">
      <c r="A3" s="16" t="s">
        <v>76</v>
      </c>
      <c r="B3" s="16"/>
      <c r="C3" s="16"/>
      <c r="D3" s="16"/>
      <c r="E3" s="16"/>
    </row>
    <row r="4" spans="1:5" ht="24.75" x14ac:dyDescent="0.55000000000000004">
      <c r="A4" s="16" t="s">
        <v>2</v>
      </c>
      <c r="B4" s="16"/>
      <c r="C4" s="16"/>
      <c r="D4" s="16"/>
      <c r="E4" s="16"/>
    </row>
    <row r="5" spans="1:5" ht="24.75" x14ac:dyDescent="0.55000000000000004">
      <c r="C5" s="16" t="s">
        <v>78</v>
      </c>
      <c r="E5" s="12" t="s">
        <v>107</v>
      </c>
    </row>
    <row r="6" spans="1:5" ht="24.75" x14ac:dyDescent="0.55000000000000004">
      <c r="A6" s="16" t="s">
        <v>101</v>
      </c>
      <c r="C6" s="17"/>
      <c r="E6" s="5" t="s">
        <v>108</v>
      </c>
    </row>
    <row r="7" spans="1:5" ht="24.75" x14ac:dyDescent="0.55000000000000004">
      <c r="A7" s="17" t="s">
        <v>101</v>
      </c>
      <c r="C7" s="17" t="s">
        <v>61</v>
      </c>
      <c r="E7" s="17" t="s">
        <v>61</v>
      </c>
    </row>
    <row r="8" spans="1:5" ht="24.75" x14ac:dyDescent="0.6">
      <c r="A8" s="2" t="s">
        <v>101</v>
      </c>
      <c r="C8" s="6">
        <v>0</v>
      </c>
      <c r="D8" s="4"/>
      <c r="E8" s="6">
        <v>160100</v>
      </c>
    </row>
    <row r="9" spans="1:5" ht="24.75" x14ac:dyDescent="0.6">
      <c r="A9" s="2" t="s">
        <v>85</v>
      </c>
      <c r="C9" s="6">
        <v>0</v>
      </c>
      <c r="D9" s="4"/>
      <c r="E9" s="6">
        <v>160100</v>
      </c>
    </row>
    <row r="10" spans="1:5" ht="24.75" thickBot="1" x14ac:dyDescent="0.6">
      <c r="C10" s="7">
        <f>SUM(C8:C9)</f>
        <v>0</v>
      </c>
      <c r="D10" s="4"/>
      <c r="E10" s="7">
        <f>SUM(E8:E9)</f>
        <v>320200</v>
      </c>
    </row>
    <row r="11" spans="1:5" ht="24.75" thickTop="1" x14ac:dyDescent="0.55000000000000004"/>
  </sheetData>
  <mergeCells count="7">
    <mergeCell ref="E7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16"/>
  <sheetViews>
    <sheetView rightToLeft="1" tabSelected="1" workbookViewId="0">
      <selection activeCell="A18" sqref="A18"/>
    </sheetView>
  </sheetViews>
  <sheetFormatPr defaultRowHeight="24" x14ac:dyDescent="0.55000000000000004"/>
  <cols>
    <col min="1" max="1" width="31.425781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0.85546875" style="1" bestFit="1" customWidth="1"/>
    <col min="10" max="10" width="1" style="1" customWidth="1"/>
    <col min="11" max="11" width="19.140625" style="1" bestFit="1" customWidth="1"/>
    <col min="12" max="12" width="1" style="1" customWidth="1"/>
    <col min="13" max="13" width="9.8554687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0.8554687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7" ht="24.75" x14ac:dyDescent="0.55000000000000004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7" ht="24.75" x14ac:dyDescent="0.55000000000000004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7" ht="24.75" x14ac:dyDescent="0.55000000000000004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6" spans="1:27" ht="24.75" x14ac:dyDescent="0.55000000000000004">
      <c r="A6" s="16" t="s">
        <v>3</v>
      </c>
      <c r="C6" s="17" t="s">
        <v>105</v>
      </c>
      <c r="D6" s="17" t="s">
        <v>4</v>
      </c>
      <c r="E6" s="17" t="s">
        <v>4</v>
      </c>
      <c r="F6" s="17" t="s">
        <v>4</v>
      </c>
      <c r="G6" s="17" t="s">
        <v>4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  <c r="T6" s="17" t="s">
        <v>6</v>
      </c>
      <c r="U6" s="17" t="s">
        <v>6</v>
      </c>
      <c r="V6" s="17" t="s">
        <v>6</v>
      </c>
      <c r="W6" s="17" t="s">
        <v>6</v>
      </c>
      <c r="X6" s="17" t="s">
        <v>6</v>
      </c>
      <c r="Y6" s="17" t="s">
        <v>6</v>
      </c>
    </row>
    <row r="7" spans="1:27" ht="24.75" x14ac:dyDescent="0.55000000000000004">
      <c r="A7" s="16" t="s">
        <v>3</v>
      </c>
      <c r="C7" s="16" t="s">
        <v>7</v>
      </c>
      <c r="E7" s="16" t="s">
        <v>8</v>
      </c>
      <c r="G7" s="16" t="s">
        <v>9</v>
      </c>
      <c r="I7" s="17" t="s">
        <v>10</v>
      </c>
      <c r="J7" s="17" t="s">
        <v>10</v>
      </c>
      <c r="K7" s="17" t="s">
        <v>10</v>
      </c>
      <c r="M7" s="17" t="s">
        <v>11</v>
      </c>
      <c r="N7" s="17" t="s">
        <v>11</v>
      </c>
      <c r="O7" s="17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7" ht="24.75" x14ac:dyDescent="0.55000000000000004">
      <c r="A8" s="17" t="s">
        <v>3</v>
      </c>
      <c r="C8" s="17" t="s">
        <v>7</v>
      </c>
      <c r="E8" s="17" t="s">
        <v>8</v>
      </c>
      <c r="G8" s="17" t="s">
        <v>9</v>
      </c>
      <c r="I8" s="17" t="s">
        <v>7</v>
      </c>
      <c r="K8" s="17" t="s">
        <v>8</v>
      </c>
      <c r="M8" s="17" t="s">
        <v>7</v>
      </c>
      <c r="O8" s="17" t="s">
        <v>14</v>
      </c>
      <c r="Q8" s="17" t="s">
        <v>7</v>
      </c>
      <c r="S8" s="17" t="s">
        <v>12</v>
      </c>
      <c r="U8" s="17" t="s">
        <v>8</v>
      </c>
      <c r="W8" s="17" t="s">
        <v>9</v>
      </c>
      <c r="Y8" s="17" t="s">
        <v>13</v>
      </c>
    </row>
    <row r="9" spans="1:27" x14ac:dyDescent="0.55000000000000004">
      <c r="A9" s="1" t="s">
        <v>15</v>
      </c>
      <c r="C9" s="6">
        <v>931200</v>
      </c>
      <c r="D9" s="4"/>
      <c r="E9" s="10">
        <v>1181708281384</v>
      </c>
      <c r="F9" s="10"/>
      <c r="G9" s="10">
        <v>1391333856000</v>
      </c>
      <c r="H9" s="10"/>
      <c r="I9" s="10">
        <v>10700</v>
      </c>
      <c r="J9" s="10"/>
      <c r="K9" s="10">
        <v>17397203435</v>
      </c>
      <c r="L9" s="10"/>
      <c r="M9" s="10">
        <v>-15200</v>
      </c>
      <c r="N9" s="10"/>
      <c r="O9" s="10">
        <v>24328959978</v>
      </c>
      <c r="P9" s="10"/>
      <c r="Q9" s="10">
        <v>926700</v>
      </c>
      <c r="R9" s="10"/>
      <c r="S9" s="10">
        <v>1655000</v>
      </c>
      <c r="T9" s="10"/>
      <c r="U9" s="10">
        <v>1179792559083</v>
      </c>
      <c r="V9" s="10"/>
      <c r="W9" s="10">
        <v>1531771389375</v>
      </c>
      <c r="X9" s="4"/>
      <c r="Y9" s="8">
        <v>0.1703658625709974</v>
      </c>
      <c r="Z9" s="4"/>
      <c r="AA9" s="4"/>
    </row>
    <row r="10" spans="1:27" x14ac:dyDescent="0.55000000000000004">
      <c r="A10" s="1" t="s">
        <v>16</v>
      </c>
      <c r="C10" s="6">
        <v>857800</v>
      </c>
      <c r="D10" s="4"/>
      <c r="E10" s="10">
        <v>1220279089982</v>
      </c>
      <c r="F10" s="10"/>
      <c r="G10" s="10">
        <v>1279951258500</v>
      </c>
      <c r="H10" s="10"/>
      <c r="I10" s="10">
        <v>56000</v>
      </c>
      <c r="J10" s="10"/>
      <c r="K10" s="10">
        <v>87727416568</v>
      </c>
      <c r="L10" s="10"/>
      <c r="M10" s="10">
        <v>-4500</v>
      </c>
      <c r="N10" s="10"/>
      <c r="O10" s="10">
        <v>7124837225</v>
      </c>
      <c r="P10" s="10"/>
      <c r="Q10" s="10">
        <v>909300</v>
      </c>
      <c r="R10" s="10"/>
      <c r="S10" s="10">
        <v>1650000</v>
      </c>
      <c r="T10" s="10"/>
      <c r="U10" s="10">
        <v>1301581865841</v>
      </c>
      <c r="V10" s="10"/>
      <c r="W10" s="10">
        <v>1498469568750</v>
      </c>
      <c r="X10" s="4"/>
      <c r="Y10" s="8">
        <v>0.16666198519391853</v>
      </c>
      <c r="Z10" s="4"/>
      <c r="AA10" s="4"/>
    </row>
    <row r="11" spans="1:27" x14ac:dyDescent="0.55000000000000004">
      <c r="A11" s="1" t="s">
        <v>17</v>
      </c>
      <c r="C11" s="6">
        <v>325700</v>
      </c>
      <c r="D11" s="4"/>
      <c r="E11" s="10">
        <v>398529114741</v>
      </c>
      <c r="F11" s="10"/>
      <c r="G11" s="10">
        <v>486638141000</v>
      </c>
      <c r="H11" s="10"/>
      <c r="I11" s="10">
        <v>9100</v>
      </c>
      <c r="J11" s="10"/>
      <c r="K11" s="10">
        <v>14574796587</v>
      </c>
      <c r="L11" s="10"/>
      <c r="M11" s="10">
        <v>-22300</v>
      </c>
      <c r="N11" s="10"/>
      <c r="O11" s="10">
        <v>35677922879</v>
      </c>
      <c r="P11" s="10"/>
      <c r="Q11" s="10">
        <v>312500</v>
      </c>
      <c r="R11" s="10"/>
      <c r="S11" s="10">
        <v>1654990</v>
      </c>
      <c r="T11" s="10"/>
      <c r="U11" s="10">
        <v>385721550499</v>
      </c>
      <c r="V11" s="10"/>
      <c r="W11" s="10">
        <v>516537894531.25</v>
      </c>
      <c r="X11" s="4"/>
      <c r="Y11" s="8">
        <v>5.7450102908848298E-2</v>
      </c>
      <c r="Z11" s="4"/>
      <c r="AA11" s="4"/>
    </row>
    <row r="12" spans="1:27" x14ac:dyDescent="0.55000000000000004">
      <c r="A12" s="1" t="s">
        <v>18</v>
      </c>
      <c r="C12" s="6">
        <v>107800</v>
      </c>
      <c r="D12" s="4"/>
      <c r="E12" s="10">
        <v>143079050408</v>
      </c>
      <c r="F12" s="10"/>
      <c r="G12" s="10">
        <v>161605540250</v>
      </c>
      <c r="H12" s="10"/>
      <c r="I12" s="10">
        <v>4300</v>
      </c>
      <c r="J12" s="10"/>
      <c r="K12" s="10">
        <v>6766170340</v>
      </c>
      <c r="L12" s="10"/>
      <c r="M12" s="10">
        <v>-31500</v>
      </c>
      <c r="N12" s="10"/>
      <c r="O12" s="10">
        <v>50333382007</v>
      </c>
      <c r="P12" s="10"/>
      <c r="Q12" s="10">
        <v>80600</v>
      </c>
      <c r="R12" s="10"/>
      <c r="S12" s="10">
        <v>1650000</v>
      </c>
      <c r="T12" s="10"/>
      <c r="U12" s="10">
        <v>107901358349</v>
      </c>
      <c r="V12" s="10"/>
      <c r="W12" s="10">
        <v>132823762500</v>
      </c>
      <c r="X12" s="4"/>
      <c r="Y12" s="8">
        <v>1.4772853850907108E-2</v>
      </c>
      <c r="Z12" s="4"/>
      <c r="AA12" s="4"/>
    </row>
    <row r="13" spans="1:27" x14ac:dyDescent="0.55000000000000004">
      <c r="A13" s="1" t="s">
        <v>19</v>
      </c>
      <c r="C13" s="6">
        <v>2154700</v>
      </c>
      <c r="D13" s="4"/>
      <c r="E13" s="10">
        <v>3015107372068</v>
      </c>
      <c r="F13" s="10"/>
      <c r="G13" s="10">
        <v>3209717881187</v>
      </c>
      <c r="H13" s="10"/>
      <c r="I13" s="10">
        <v>1056700</v>
      </c>
      <c r="J13" s="10"/>
      <c r="K13" s="10">
        <v>1681710103732</v>
      </c>
      <c r="L13" s="10"/>
      <c r="M13" s="10">
        <v>-182500</v>
      </c>
      <c r="N13" s="10"/>
      <c r="O13" s="10">
        <v>290625878469</v>
      </c>
      <c r="P13" s="10"/>
      <c r="Q13" s="10">
        <v>3028900</v>
      </c>
      <c r="R13" s="10"/>
      <c r="S13" s="10">
        <v>1650000</v>
      </c>
      <c r="T13" s="10"/>
      <c r="U13" s="10">
        <v>4432629141942</v>
      </c>
      <c r="V13" s="10"/>
      <c r="W13" s="10">
        <v>4991437893750</v>
      </c>
      <c r="X13" s="4"/>
      <c r="Y13" s="8">
        <v>0.55515504998774856</v>
      </c>
      <c r="Z13" s="4"/>
      <c r="AA13" s="4"/>
    </row>
    <row r="14" spans="1:27" ht="24.75" thickBot="1" x14ac:dyDescent="0.6">
      <c r="C14" s="4"/>
      <c r="D14" s="4"/>
      <c r="E14" s="7">
        <f>SUM(E9:E13)</f>
        <v>5958702908583</v>
      </c>
      <c r="F14" s="4"/>
      <c r="G14" s="7">
        <f>SUM(G9:G13)</f>
        <v>6529246676937</v>
      </c>
      <c r="H14" s="4"/>
      <c r="I14" s="4"/>
      <c r="J14" s="4"/>
      <c r="K14" s="7">
        <f>SUM(K9:K13)</f>
        <v>1808175690662</v>
      </c>
      <c r="L14" s="4"/>
      <c r="M14" s="4"/>
      <c r="N14" s="4"/>
      <c r="O14" s="7">
        <f>SUM(O9:O13)</f>
        <v>408090980558</v>
      </c>
      <c r="P14" s="4"/>
      <c r="Q14" s="4"/>
      <c r="R14" s="4"/>
      <c r="S14" s="4"/>
      <c r="T14" s="4"/>
      <c r="U14" s="7">
        <f>SUM(U9:U13)</f>
        <v>7407626475714</v>
      </c>
      <c r="V14" s="4"/>
      <c r="W14" s="7">
        <f>SUM(W9:W13)</f>
        <v>8671040508906.25</v>
      </c>
      <c r="X14" s="4"/>
      <c r="Y14" s="9">
        <f>SUM(Y9:Y13)</f>
        <v>0.96440585451241989</v>
      </c>
      <c r="Z14" s="4"/>
      <c r="AA14" s="4"/>
    </row>
    <row r="15" spans="1:27" ht="24.75" thickTop="1" x14ac:dyDescent="0.55000000000000004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55000000000000004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6"/>
      <c r="Z16" s="4"/>
      <c r="AA16" s="4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0"/>
  <sheetViews>
    <sheetView rightToLeft="1" topLeftCell="H4" workbookViewId="0">
      <selection activeCell="U21" sqref="U21"/>
    </sheetView>
  </sheetViews>
  <sheetFormatPr defaultRowHeight="24" x14ac:dyDescent="0.55000000000000004"/>
  <cols>
    <col min="1" max="1" width="29.71093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7.28515625" style="1" bestFit="1" customWidth="1"/>
    <col min="26" max="26" width="1" style="1" customWidth="1"/>
    <col min="27" max="27" width="15.42578125" style="1" bestFit="1" customWidth="1"/>
    <col min="28" max="28" width="0.85546875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 x14ac:dyDescent="0.55000000000000004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ht="24.75" x14ac:dyDescent="0.55000000000000004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4.75" x14ac:dyDescent="0.55000000000000004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6" spans="1:37" ht="24.75" x14ac:dyDescent="0.55000000000000004">
      <c r="A6" s="17" t="s">
        <v>21</v>
      </c>
      <c r="B6" s="17" t="s">
        <v>21</v>
      </c>
      <c r="C6" s="17" t="s">
        <v>21</v>
      </c>
      <c r="D6" s="17" t="s">
        <v>21</v>
      </c>
      <c r="E6" s="17" t="s">
        <v>21</v>
      </c>
      <c r="F6" s="17" t="s">
        <v>21</v>
      </c>
      <c r="G6" s="17" t="s">
        <v>21</v>
      </c>
      <c r="H6" s="17" t="s">
        <v>21</v>
      </c>
      <c r="I6" s="17" t="s">
        <v>21</v>
      </c>
      <c r="J6" s="17" t="s">
        <v>21</v>
      </c>
      <c r="K6" s="17" t="s">
        <v>21</v>
      </c>
      <c r="L6" s="17" t="s">
        <v>21</v>
      </c>
      <c r="M6" s="17" t="s">
        <v>21</v>
      </c>
      <c r="O6" s="17" t="s">
        <v>105</v>
      </c>
      <c r="P6" s="17" t="s">
        <v>4</v>
      </c>
      <c r="Q6" s="17" t="s">
        <v>4</v>
      </c>
      <c r="R6" s="17" t="s">
        <v>4</v>
      </c>
      <c r="S6" s="17" t="s">
        <v>4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17" t="s">
        <v>5</v>
      </c>
      <c r="AA6" s="17" t="s">
        <v>5</v>
      </c>
      <c r="AC6" s="17" t="s">
        <v>6</v>
      </c>
      <c r="AD6" s="17" t="s">
        <v>6</v>
      </c>
      <c r="AE6" s="17" t="s">
        <v>6</v>
      </c>
      <c r="AF6" s="17" t="s">
        <v>6</v>
      </c>
      <c r="AG6" s="17" t="s">
        <v>6</v>
      </c>
      <c r="AH6" s="17" t="s">
        <v>6</v>
      </c>
      <c r="AI6" s="17" t="s">
        <v>6</v>
      </c>
      <c r="AJ6" s="17" t="s">
        <v>6</v>
      </c>
      <c r="AK6" s="17" t="s">
        <v>6</v>
      </c>
    </row>
    <row r="7" spans="1:37" ht="24.75" x14ac:dyDescent="0.55000000000000004">
      <c r="A7" s="16" t="s">
        <v>22</v>
      </c>
      <c r="C7" s="16" t="s">
        <v>23</v>
      </c>
      <c r="E7" s="16" t="s">
        <v>24</v>
      </c>
      <c r="G7" s="16" t="s">
        <v>25</v>
      </c>
      <c r="I7" s="16" t="s">
        <v>26</v>
      </c>
      <c r="K7" s="16" t="s">
        <v>27</v>
      </c>
      <c r="M7" s="16" t="s">
        <v>20</v>
      </c>
      <c r="O7" s="16" t="s">
        <v>7</v>
      </c>
      <c r="Q7" s="16" t="s">
        <v>8</v>
      </c>
      <c r="S7" s="16" t="s">
        <v>9</v>
      </c>
      <c r="U7" s="17" t="s">
        <v>10</v>
      </c>
      <c r="V7" s="17" t="s">
        <v>10</v>
      </c>
      <c r="W7" s="17" t="s">
        <v>10</v>
      </c>
      <c r="Y7" s="17" t="s">
        <v>11</v>
      </c>
      <c r="Z7" s="17" t="s">
        <v>11</v>
      </c>
      <c r="AA7" s="17" t="s">
        <v>11</v>
      </c>
      <c r="AC7" s="16" t="s">
        <v>7</v>
      </c>
      <c r="AE7" s="16" t="s">
        <v>28</v>
      </c>
      <c r="AG7" s="16" t="s">
        <v>8</v>
      </c>
      <c r="AI7" s="16" t="s">
        <v>9</v>
      </c>
      <c r="AK7" s="16" t="s">
        <v>13</v>
      </c>
    </row>
    <row r="8" spans="1:37" ht="24.75" x14ac:dyDescent="0.55000000000000004">
      <c r="A8" s="17" t="s">
        <v>22</v>
      </c>
      <c r="C8" s="17" t="s">
        <v>23</v>
      </c>
      <c r="E8" s="17" t="s">
        <v>24</v>
      </c>
      <c r="G8" s="17" t="s">
        <v>25</v>
      </c>
      <c r="I8" s="17" t="s">
        <v>26</v>
      </c>
      <c r="K8" s="17" t="s">
        <v>27</v>
      </c>
      <c r="M8" s="17" t="s">
        <v>20</v>
      </c>
      <c r="O8" s="17" t="s">
        <v>7</v>
      </c>
      <c r="Q8" s="17" t="s">
        <v>8</v>
      </c>
      <c r="S8" s="17" t="s">
        <v>9</v>
      </c>
      <c r="U8" s="17" t="s">
        <v>7</v>
      </c>
      <c r="W8" s="17" t="s">
        <v>8</v>
      </c>
      <c r="Y8" s="17" t="s">
        <v>7</v>
      </c>
      <c r="AA8" s="17" t="s">
        <v>14</v>
      </c>
      <c r="AC8" s="17" t="s">
        <v>7</v>
      </c>
      <c r="AE8" s="17" t="s">
        <v>28</v>
      </c>
      <c r="AG8" s="17" t="s">
        <v>8</v>
      </c>
      <c r="AI8" s="17" t="s">
        <v>9</v>
      </c>
      <c r="AK8" s="17" t="s">
        <v>13</v>
      </c>
    </row>
    <row r="9" spans="1:37" x14ac:dyDescent="0.55000000000000004">
      <c r="A9" s="1" t="s">
        <v>29</v>
      </c>
      <c r="C9" s="4" t="s">
        <v>30</v>
      </c>
      <c r="D9" s="4"/>
      <c r="E9" s="4" t="s">
        <v>30</v>
      </c>
      <c r="F9" s="4"/>
      <c r="G9" s="4" t="s">
        <v>31</v>
      </c>
      <c r="H9" s="4"/>
      <c r="I9" s="4" t="s">
        <v>32</v>
      </c>
      <c r="J9" s="4"/>
      <c r="K9" s="6">
        <v>0</v>
      </c>
      <c r="L9" s="4"/>
      <c r="M9" s="6">
        <v>0</v>
      </c>
      <c r="N9" s="4"/>
      <c r="O9" s="6">
        <v>20000</v>
      </c>
      <c r="P9" s="4"/>
      <c r="Q9" s="6">
        <v>11854841288</v>
      </c>
      <c r="R9" s="4"/>
      <c r="S9" s="6">
        <v>12359959351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6"/>
      <c r="AC9" s="6">
        <v>20000</v>
      </c>
      <c r="AD9" s="4"/>
      <c r="AE9" s="6">
        <v>613340</v>
      </c>
      <c r="AF9" s="4"/>
      <c r="AG9" s="6">
        <v>11854841288</v>
      </c>
      <c r="AH9" s="4"/>
      <c r="AI9" s="6">
        <v>12264576642</v>
      </c>
      <c r="AJ9" s="4"/>
      <c r="AK9" s="8">
        <v>1.3640842185562623E-3</v>
      </c>
    </row>
    <row r="10" spans="1:37" x14ac:dyDescent="0.55000000000000004">
      <c r="A10" s="1" t="s">
        <v>33</v>
      </c>
      <c r="C10" s="4" t="s">
        <v>30</v>
      </c>
      <c r="D10" s="4"/>
      <c r="E10" s="4" t="s">
        <v>30</v>
      </c>
      <c r="F10" s="4"/>
      <c r="G10" s="4" t="s">
        <v>34</v>
      </c>
      <c r="H10" s="4"/>
      <c r="I10" s="4" t="s">
        <v>35</v>
      </c>
      <c r="J10" s="4"/>
      <c r="K10" s="6">
        <v>0</v>
      </c>
      <c r="L10" s="4"/>
      <c r="M10" s="6">
        <v>0</v>
      </c>
      <c r="N10" s="4"/>
      <c r="O10" s="6">
        <v>51300</v>
      </c>
      <c r="P10" s="4"/>
      <c r="Q10" s="6">
        <v>30559234805</v>
      </c>
      <c r="R10" s="4"/>
      <c r="S10" s="6">
        <v>31864348539</v>
      </c>
      <c r="T10" s="4"/>
      <c r="U10" s="6">
        <v>0</v>
      </c>
      <c r="V10" s="4"/>
      <c r="W10" s="6">
        <v>0</v>
      </c>
      <c r="X10" s="4"/>
      <c r="Y10" s="6">
        <v>37500</v>
      </c>
      <c r="Z10" s="4"/>
      <c r="AA10" s="6">
        <v>22647382425</v>
      </c>
      <c r="AB10" s="6"/>
      <c r="AC10" s="6">
        <v>13800</v>
      </c>
      <c r="AD10" s="4"/>
      <c r="AE10" s="6">
        <v>614500</v>
      </c>
      <c r="AF10" s="4"/>
      <c r="AG10" s="6">
        <v>8220612872</v>
      </c>
      <c r="AH10" s="4"/>
      <c r="AI10" s="6">
        <v>8478562981</v>
      </c>
      <c r="AJ10" s="4"/>
      <c r="AK10" s="8">
        <v>9.4299822130113422E-4</v>
      </c>
    </row>
    <row r="11" spans="1:37" x14ac:dyDescent="0.55000000000000004">
      <c r="A11" s="1" t="s">
        <v>36</v>
      </c>
      <c r="C11" s="4" t="s">
        <v>30</v>
      </c>
      <c r="D11" s="4"/>
      <c r="E11" s="4" t="s">
        <v>30</v>
      </c>
      <c r="F11" s="4"/>
      <c r="G11" s="4" t="s">
        <v>37</v>
      </c>
      <c r="H11" s="4"/>
      <c r="I11" s="4" t="s">
        <v>38</v>
      </c>
      <c r="J11" s="4"/>
      <c r="K11" s="6">
        <v>0</v>
      </c>
      <c r="L11" s="4"/>
      <c r="M11" s="6">
        <v>0</v>
      </c>
      <c r="N11" s="4"/>
      <c r="O11" s="6">
        <v>26900</v>
      </c>
      <c r="P11" s="4"/>
      <c r="Q11" s="6">
        <v>24518114098</v>
      </c>
      <c r="R11" s="4"/>
      <c r="S11" s="6">
        <v>25660638166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6"/>
      <c r="AC11" s="6">
        <v>26900</v>
      </c>
      <c r="AD11" s="4"/>
      <c r="AE11" s="6">
        <v>970110</v>
      </c>
      <c r="AF11" s="4"/>
      <c r="AG11" s="6">
        <v>24518114098</v>
      </c>
      <c r="AH11" s="4"/>
      <c r="AI11" s="6">
        <v>26091229107</v>
      </c>
      <c r="AJ11" s="4"/>
      <c r="AK11" s="8">
        <v>2.9019048032782879E-3</v>
      </c>
    </row>
    <row r="12" spans="1:37" x14ac:dyDescent="0.55000000000000004">
      <c r="A12" s="1" t="s">
        <v>39</v>
      </c>
      <c r="C12" s="4" t="s">
        <v>30</v>
      </c>
      <c r="D12" s="4"/>
      <c r="E12" s="4" t="s">
        <v>30</v>
      </c>
      <c r="F12" s="4"/>
      <c r="G12" s="4" t="s">
        <v>40</v>
      </c>
      <c r="H12" s="4"/>
      <c r="I12" s="4" t="s">
        <v>41</v>
      </c>
      <c r="J12" s="4"/>
      <c r="K12" s="6">
        <v>0</v>
      </c>
      <c r="L12" s="4"/>
      <c r="M12" s="6">
        <v>0</v>
      </c>
      <c r="N12" s="4"/>
      <c r="O12" s="6">
        <v>3900</v>
      </c>
      <c r="P12" s="4"/>
      <c r="Q12" s="6">
        <v>3514866951</v>
      </c>
      <c r="R12" s="4"/>
      <c r="S12" s="6">
        <v>3684286102</v>
      </c>
      <c r="T12" s="4"/>
      <c r="U12" s="6">
        <v>0</v>
      </c>
      <c r="V12" s="4"/>
      <c r="W12" s="6">
        <v>0</v>
      </c>
      <c r="X12" s="4"/>
      <c r="Y12" s="6">
        <v>3900</v>
      </c>
      <c r="Z12" s="4"/>
      <c r="AA12" s="6">
        <v>3690524974</v>
      </c>
      <c r="AB12" s="6"/>
      <c r="AC12" s="6">
        <v>0</v>
      </c>
      <c r="AD12" s="4"/>
      <c r="AE12" s="6">
        <v>0</v>
      </c>
      <c r="AF12" s="4"/>
      <c r="AG12" s="6">
        <v>0</v>
      </c>
      <c r="AH12" s="4"/>
      <c r="AI12" s="6">
        <v>0</v>
      </c>
      <c r="AJ12" s="4"/>
      <c r="AK12" s="8">
        <v>0</v>
      </c>
    </row>
    <row r="13" spans="1:37" x14ac:dyDescent="0.55000000000000004">
      <c r="A13" s="1" t="s">
        <v>43</v>
      </c>
      <c r="C13" s="4" t="s">
        <v>30</v>
      </c>
      <c r="D13" s="4"/>
      <c r="E13" s="4" t="s">
        <v>30</v>
      </c>
      <c r="F13" s="4"/>
      <c r="G13" s="4" t="s">
        <v>44</v>
      </c>
      <c r="H13" s="4"/>
      <c r="I13" s="4" t="s">
        <v>45</v>
      </c>
      <c r="J13" s="4"/>
      <c r="K13" s="6">
        <v>0</v>
      </c>
      <c r="L13" s="4"/>
      <c r="M13" s="6">
        <v>0</v>
      </c>
      <c r="N13" s="4"/>
      <c r="O13" s="6">
        <v>18200</v>
      </c>
      <c r="P13" s="4"/>
      <c r="Q13" s="6">
        <v>16128191184</v>
      </c>
      <c r="R13" s="4"/>
      <c r="S13" s="6">
        <v>16868342058</v>
      </c>
      <c r="T13" s="4"/>
      <c r="U13" s="6">
        <v>0</v>
      </c>
      <c r="V13" s="4"/>
      <c r="W13" s="6">
        <v>0</v>
      </c>
      <c r="X13" s="4"/>
      <c r="Y13" s="6">
        <v>18200</v>
      </c>
      <c r="Z13" s="4"/>
      <c r="AA13" s="6">
        <v>16857971943</v>
      </c>
      <c r="AB13" s="6"/>
      <c r="AC13" s="6">
        <v>0</v>
      </c>
      <c r="AD13" s="4"/>
      <c r="AE13" s="6">
        <v>0</v>
      </c>
      <c r="AF13" s="4"/>
      <c r="AG13" s="6">
        <v>0</v>
      </c>
      <c r="AH13" s="4"/>
      <c r="AI13" s="6">
        <v>0</v>
      </c>
      <c r="AJ13" s="4"/>
      <c r="AK13" s="8">
        <v>0</v>
      </c>
    </row>
    <row r="14" spans="1:37" x14ac:dyDescent="0.55000000000000004">
      <c r="A14" s="1" t="s">
        <v>46</v>
      </c>
      <c r="C14" s="4" t="s">
        <v>30</v>
      </c>
      <c r="D14" s="4"/>
      <c r="E14" s="4" t="s">
        <v>30</v>
      </c>
      <c r="F14" s="4"/>
      <c r="G14" s="4" t="s">
        <v>34</v>
      </c>
      <c r="H14" s="4"/>
      <c r="I14" s="4" t="s">
        <v>35</v>
      </c>
      <c r="J14" s="4"/>
      <c r="K14" s="6">
        <v>0</v>
      </c>
      <c r="L14" s="4"/>
      <c r="M14" s="6">
        <v>0</v>
      </c>
      <c r="N14" s="4"/>
      <c r="O14" s="6">
        <v>21300</v>
      </c>
      <c r="P14" s="4"/>
      <c r="Q14" s="6">
        <v>13535078911</v>
      </c>
      <c r="R14" s="4"/>
      <c r="S14" s="6">
        <v>14189191742</v>
      </c>
      <c r="T14" s="4"/>
      <c r="U14" s="6">
        <v>0</v>
      </c>
      <c r="V14" s="4"/>
      <c r="W14" s="6">
        <v>0</v>
      </c>
      <c r="X14" s="4"/>
      <c r="Y14" s="6">
        <v>12100</v>
      </c>
      <c r="Z14" s="4"/>
      <c r="AA14" s="6">
        <v>7881479226</v>
      </c>
      <c r="AB14" s="6"/>
      <c r="AC14" s="6">
        <v>9200</v>
      </c>
      <c r="AD14" s="4"/>
      <c r="AE14" s="6">
        <v>662700</v>
      </c>
      <c r="AF14" s="4"/>
      <c r="AG14" s="6">
        <v>5846137370</v>
      </c>
      <c r="AH14" s="4"/>
      <c r="AI14" s="6">
        <v>6095734947</v>
      </c>
      <c r="AJ14" s="4"/>
      <c r="AK14" s="8">
        <v>6.7797658936139525E-4</v>
      </c>
    </row>
    <row r="15" spans="1:37" x14ac:dyDescent="0.55000000000000004">
      <c r="A15" s="1" t="s">
        <v>47</v>
      </c>
      <c r="C15" s="4" t="s">
        <v>30</v>
      </c>
      <c r="D15" s="4"/>
      <c r="E15" s="4" t="s">
        <v>30</v>
      </c>
      <c r="F15" s="4"/>
      <c r="G15" s="4" t="s">
        <v>48</v>
      </c>
      <c r="H15" s="4"/>
      <c r="I15" s="4" t="s">
        <v>49</v>
      </c>
      <c r="J15" s="4"/>
      <c r="K15" s="6">
        <v>0</v>
      </c>
      <c r="L15" s="4"/>
      <c r="M15" s="6">
        <v>0</v>
      </c>
      <c r="N15" s="4"/>
      <c r="O15" s="6">
        <v>20800</v>
      </c>
      <c r="P15" s="4"/>
      <c r="Q15" s="6">
        <v>17776360296</v>
      </c>
      <c r="R15" s="4"/>
      <c r="S15" s="6">
        <v>18591829620</v>
      </c>
      <c r="T15" s="4"/>
      <c r="U15" s="6">
        <v>0</v>
      </c>
      <c r="V15" s="4"/>
      <c r="W15" s="6">
        <v>0</v>
      </c>
      <c r="X15" s="4"/>
      <c r="Y15" s="6">
        <v>0</v>
      </c>
      <c r="Z15" s="4"/>
      <c r="AA15" s="6">
        <v>0</v>
      </c>
      <c r="AB15" s="6"/>
      <c r="AC15" s="6">
        <v>20800</v>
      </c>
      <c r="AD15" s="4"/>
      <c r="AE15" s="6">
        <v>900000</v>
      </c>
      <c r="AF15" s="4"/>
      <c r="AG15" s="6">
        <v>17776360296</v>
      </c>
      <c r="AH15" s="4"/>
      <c r="AI15" s="6">
        <v>18716607000</v>
      </c>
      <c r="AJ15" s="4"/>
      <c r="AK15" s="8">
        <v>2.0816885065717433E-3</v>
      </c>
    </row>
    <row r="16" spans="1:37" x14ac:dyDescent="0.55000000000000004">
      <c r="A16" s="1" t="s">
        <v>50</v>
      </c>
      <c r="C16" s="4" t="s">
        <v>30</v>
      </c>
      <c r="D16" s="4"/>
      <c r="E16" s="4" t="s">
        <v>30</v>
      </c>
      <c r="F16" s="4"/>
      <c r="G16" s="4" t="s">
        <v>34</v>
      </c>
      <c r="H16" s="4"/>
      <c r="I16" s="4" t="s">
        <v>51</v>
      </c>
      <c r="J16" s="4"/>
      <c r="K16" s="6">
        <v>0</v>
      </c>
      <c r="L16" s="4"/>
      <c r="M16" s="6">
        <v>0</v>
      </c>
      <c r="N16" s="4"/>
      <c r="O16" s="6">
        <v>74000</v>
      </c>
      <c r="P16" s="4"/>
      <c r="Q16" s="6">
        <v>46302676808</v>
      </c>
      <c r="R16" s="4"/>
      <c r="S16" s="6">
        <v>48513005423</v>
      </c>
      <c r="T16" s="4"/>
      <c r="U16" s="6">
        <v>0</v>
      </c>
      <c r="V16" s="4"/>
      <c r="W16" s="6">
        <v>0</v>
      </c>
      <c r="X16" s="4"/>
      <c r="Y16" s="6">
        <v>12000</v>
      </c>
      <c r="Z16" s="4"/>
      <c r="AA16" s="6">
        <v>7681007565</v>
      </c>
      <c r="AB16" s="6"/>
      <c r="AC16" s="6">
        <v>62000</v>
      </c>
      <c r="AD16" s="4"/>
      <c r="AE16" s="6">
        <v>649000</v>
      </c>
      <c r="AF16" s="4"/>
      <c r="AG16" s="6">
        <v>38794134623</v>
      </c>
      <c r="AH16" s="4"/>
      <c r="AI16" s="6">
        <v>40230706866</v>
      </c>
      <c r="AJ16" s="4"/>
      <c r="AK16" s="8">
        <v>4.4745182759825201E-3</v>
      </c>
    </row>
    <row r="17" spans="1:37" x14ac:dyDescent="0.55000000000000004">
      <c r="A17" s="1" t="s">
        <v>52</v>
      </c>
      <c r="C17" s="4" t="s">
        <v>30</v>
      </c>
      <c r="D17" s="4"/>
      <c r="E17" s="4" t="s">
        <v>30</v>
      </c>
      <c r="F17" s="4"/>
      <c r="G17" s="4" t="s">
        <v>53</v>
      </c>
      <c r="H17" s="4"/>
      <c r="I17" s="4" t="s">
        <v>54</v>
      </c>
      <c r="J17" s="4"/>
      <c r="K17" s="6">
        <v>0</v>
      </c>
      <c r="L17" s="4"/>
      <c r="M17" s="6">
        <v>0</v>
      </c>
      <c r="N17" s="4"/>
      <c r="O17" s="6">
        <v>100000</v>
      </c>
      <c r="P17" s="4"/>
      <c r="Q17" s="6">
        <v>82750995900</v>
      </c>
      <c r="R17" s="4"/>
      <c r="S17" s="6">
        <v>82740000660</v>
      </c>
      <c r="T17" s="4"/>
      <c r="U17" s="6">
        <v>0</v>
      </c>
      <c r="V17" s="4"/>
      <c r="W17" s="6">
        <v>0</v>
      </c>
      <c r="X17" s="4"/>
      <c r="Y17" s="6">
        <v>0</v>
      </c>
      <c r="Z17" s="4"/>
      <c r="AA17" s="6">
        <v>0</v>
      </c>
      <c r="AB17" s="6"/>
      <c r="AC17" s="6">
        <v>100000</v>
      </c>
      <c r="AD17" s="4"/>
      <c r="AE17" s="6">
        <v>832500</v>
      </c>
      <c r="AF17" s="4"/>
      <c r="AG17" s="6">
        <v>82750995900</v>
      </c>
      <c r="AH17" s="4"/>
      <c r="AI17" s="6">
        <v>83234910937</v>
      </c>
      <c r="AJ17" s="4"/>
      <c r="AK17" s="8">
        <v>9.2575089834966134E-3</v>
      </c>
    </row>
    <row r="18" spans="1:37" ht="24.75" thickBot="1" x14ac:dyDescent="0.6">
      <c r="Q18" s="7">
        <f>SUM(Q9:Q17)</f>
        <v>246940360241</v>
      </c>
      <c r="S18" s="7">
        <f>SUM(S9:S17)</f>
        <v>254471601661</v>
      </c>
      <c r="W18" s="7">
        <f>SUM(W9:W17)</f>
        <v>0</v>
      </c>
      <c r="AA18" s="7">
        <f>SUM(AA9:AA17)</f>
        <v>58758366133</v>
      </c>
      <c r="AB18" s="6"/>
      <c r="AG18" s="7">
        <f>SUM(AG9:AG17)</f>
        <v>189761196447</v>
      </c>
      <c r="AI18" s="7">
        <f>SUM(AI9:AI17)</f>
        <v>195112328480</v>
      </c>
      <c r="AK18" s="11">
        <f>SUM(AK9:AK17)</f>
        <v>2.1700679598547955E-2</v>
      </c>
    </row>
    <row r="19" spans="1:37" ht="24.75" thickTop="1" x14ac:dyDescent="0.55000000000000004">
      <c r="S19" s="3"/>
      <c r="AB19" s="6"/>
      <c r="AI19" s="3"/>
    </row>
    <row r="20" spans="1:37" x14ac:dyDescent="0.55000000000000004">
      <c r="S20" s="3"/>
      <c r="AB20" s="6"/>
      <c r="AI20" s="3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S8" sqref="S8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 x14ac:dyDescent="0.55000000000000004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 x14ac:dyDescent="0.55000000000000004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 x14ac:dyDescent="0.55000000000000004">
      <c r="A6" s="16" t="s">
        <v>56</v>
      </c>
      <c r="C6" s="17" t="s">
        <v>57</v>
      </c>
      <c r="D6" s="17" t="s">
        <v>57</v>
      </c>
      <c r="E6" s="17" t="s">
        <v>57</v>
      </c>
      <c r="F6" s="17" t="s">
        <v>57</v>
      </c>
      <c r="G6" s="17" t="s">
        <v>57</v>
      </c>
      <c r="H6" s="17" t="s">
        <v>57</v>
      </c>
      <c r="I6" s="17" t="s">
        <v>57</v>
      </c>
      <c r="K6" s="17" t="s">
        <v>105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</row>
    <row r="7" spans="1:19" ht="24.75" x14ac:dyDescent="0.55000000000000004">
      <c r="A7" s="17" t="s">
        <v>56</v>
      </c>
      <c r="C7" s="17" t="s">
        <v>58</v>
      </c>
      <c r="E7" s="17" t="s">
        <v>59</v>
      </c>
      <c r="G7" s="17" t="s">
        <v>60</v>
      </c>
      <c r="I7" s="17" t="s">
        <v>27</v>
      </c>
      <c r="K7" s="17" t="s">
        <v>61</v>
      </c>
      <c r="M7" s="17" t="s">
        <v>62</v>
      </c>
      <c r="O7" s="17" t="s">
        <v>63</v>
      </c>
      <c r="Q7" s="17" t="s">
        <v>61</v>
      </c>
      <c r="S7" s="17" t="s">
        <v>55</v>
      </c>
    </row>
    <row r="8" spans="1:19" x14ac:dyDescent="0.55000000000000004">
      <c r="A8" s="1" t="s">
        <v>64</v>
      </c>
      <c r="C8" s="4" t="s">
        <v>65</v>
      </c>
      <c r="D8" s="4"/>
      <c r="E8" s="4" t="s">
        <v>66</v>
      </c>
      <c r="F8" s="4"/>
      <c r="G8" s="4" t="s">
        <v>67</v>
      </c>
      <c r="H8" s="4"/>
      <c r="I8" s="6">
        <v>8</v>
      </c>
      <c r="J8" s="4"/>
      <c r="K8" s="6">
        <v>957647</v>
      </c>
      <c r="L8" s="4"/>
      <c r="M8" s="6">
        <v>6255</v>
      </c>
      <c r="N8" s="4"/>
      <c r="O8" s="6">
        <v>0</v>
      </c>
      <c r="P8" s="4"/>
      <c r="Q8" s="6">
        <v>963902</v>
      </c>
      <c r="R8" s="4"/>
      <c r="S8" s="4" t="s">
        <v>42</v>
      </c>
    </row>
    <row r="9" spans="1:19" x14ac:dyDescent="0.55000000000000004">
      <c r="A9" s="1" t="s">
        <v>68</v>
      </c>
      <c r="C9" s="4" t="s">
        <v>69</v>
      </c>
      <c r="D9" s="4"/>
      <c r="E9" s="4" t="s">
        <v>66</v>
      </c>
      <c r="F9" s="4"/>
      <c r="G9" s="4" t="s">
        <v>70</v>
      </c>
      <c r="H9" s="4"/>
      <c r="I9" s="6">
        <v>8</v>
      </c>
      <c r="J9" s="4"/>
      <c r="K9" s="6">
        <v>38264226959</v>
      </c>
      <c r="L9" s="4"/>
      <c r="M9" s="6">
        <v>134510613097</v>
      </c>
      <c r="N9" s="4"/>
      <c r="O9" s="6">
        <v>172000250000</v>
      </c>
      <c r="P9" s="4"/>
      <c r="Q9" s="6">
        <v>774590056</v>
      </c>
      <c r="R9" s="4"/>
      <c r="S9" s="4" t="s">
        <v>71</v>
      </c>
    </row>
    <row r="10" spans="1:19" x14ac:dyDescent="0.55000000000000004">
      <c r="A10" s="1" t="s">
        <v>72</v>
      </c>
      <c r="C10" s="4" t="s">
        <v>73</v>
      </c>
      <c r="D10" s="4"/>
      <c r="E10" s="4" t="s">
        <v>66</v>
      </c>
      <c r="F10" s="4"/>
      <c r="G10" s="4" t="s">
        <v>74</v>
      </c>
      <c r="H10" s="4"/>
      <c r="I10" s="6">
        <v>8</v>
      </c>
      <c r="J10" s="4"/>
      <c r="K10" s="6">
        <v>5469078000</v>
      </c>
      <c r="L10" s="4"/>
      <c r="M10" s="6">
        <v>1700216933137</v>
      </c>
      <c r="N10" s="4"/>
      <c r="O10" s="6">
        <v>1582410338727</v>
      </c>
      <c r="P10" s="4"/>
      <c r="Q10" s="6">
        <v>123275672410</v>
      </c>
      <c r="R10" s="4"/>
      <c r="S10" s="4" t="s">
        <v>75</v>
      </c>
    </row>
    <row r="11" spans="1:19" ht="24.75" thickBot="1" x14ac:dyDescent="0.6">
      <c r="C11" s="4"/>
      <c r="D11" s="4"/>
      <c r="E11" s="4"/>
      <c r="F11" s="4"/>
      <c r="G11" s="4"/>
      <c r="H11" s="4"/>
      <c r="I11" s="4"/>
      <c r="J11" s="4"/>
      <c r="K11" s="7">
        <f>SUM(K8:K10)</f>
        <v>43734262606</v>
      </c>
      <c r="L11" s="4"/>
      <c r="M11" s="7">
        <f>SUM(M8:M10)</f>
        <v>1834727552489</v>
      </c>
      <c r="N11" s="4"/>
      <c r="O11" s="7">
        <f>SUM(O8:O10)</f>
        <v>1754410588727</v>
      </c>
      <c r="P11" s="4"/>
      <c r="Q11" s="7">
        <f>SUM(Q8:Q10)</f>
        <v>124051226368</v>
      </c>
      <c r="R11" s="4"/>
      <c r="S11" s="9">
        <f>SUM(S8:S10)</f>
        <v>0</v>
      </c>
    </row>
    <row r="12" spans="1:19" ht="24.75" thickTop="1" x14ac:dyDescent="0.5500000000000000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x14ac:dyDescent="0.5500000000000000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x14ac:dyDescent="0.5500000000000000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</sheetData>
  <mergeCells count="17"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  <mergeCell ref="A3:S3"/>
  </mergeCells>
  <pageMargins left="0.7" right="0.7" top="0.75" bottom="0.75" header="0.3" footer="0.3"/>
  <ignoredErrors>
    <ignoredError sqref="S8:S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G7" sqref="G7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16.5703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 x14ac:dyDescent="0.55000000000000004">
      <c r="A2" s="16" t="s">
        <v>0</v>
      </c>
      <c r="B2" s="16"/>
      <c r="C2" s="16"/>
      <c r="D2" s="16"/>
      <c r="E2" s="16"/>
      <c r="F2" s="16"/>
      <c r="G2" s="16"/>
    </row>
    <row r="3" spans="1:7" ht="24.75" x14ac:dyDescent="0.55000000000000004">
      <c r="A3" s="16" t="s">
        <v>76</v>
      </c>
      <c r="B3" s="16"/>
      <c r="C3" s="16"/>
      <c r="D3" s="16"/>
      <c r="E3" s="16"/>
      <c r="F3" s="16"/>
      <c r="G3" s="16"/>
    </row>
    <row r="4" spans="1:7" ht="24.75" x14ac:dyDescent="0.55000000000000004">
      <c r="A4" s="16" t="s">
        <v>2</v>
      </c>
      <c r="B4" s="16"/>
      <c r="C4" s="16"/>
      <c r="D4" s="16"/>
      <c r="E4" s="16"/>
      <c r="F4" s="16"/>
      <c r="G4" s="16"/>
    </row>
    <row r="6" spans="1:7" ht="24.75" x14ac:dyDescent="0.55000000000000004">
      <c r="A6" s="17" t="s">
        <v>80</v>
      </c>
      <c r="C6" s="17" t="s">
        <v>61</v>
      </c>
      <c r="E6" s="17" t="s">
        <v>94</v>
      </c>
      <c r="G6" s="17" t="s">
        <v>13</v>
      </c>
    </row>
    <row r="7" spans="1:7" x14ac:dyDescent="0.55000000000000004">
      <c r="A7" s="1" t="s">
        <v>102</v>
      </c>
      <c r="C7" s="6">
        <f>'سرمایه‌گذاری در سهام'!I13</f>
        <v>741709121865</v>
      </c>
      <c r="D7" s="4"/>
      <c r="E7" s="8">
        <f>C7/$C$10</f>
        <v>0.99995280748880488</v>
      </c>
      <c r="F7" s="4"/>
      <c r="G7" s="8">
        <v>8.2493977364903326E-2</v>
      </c>
    </row>
    <row r="8" spans="1:7" x14ac:dyDescent="0.55000000000000004">
      <c r="A8" s="1" t="s">
        <v>103</v>
      </c>
      <c r="C8" s="6">
        <f>'سرمایه‌گذاری در اوراق بهادار'!I18</f>
        <v>9592279</v>
      </c>
      <c r="D8" s="4"/>
      <c r="E8" s="8">
        <f t="shared" ref="E8:E9" si="0">C8/$C$10</f>
        <v>1.2932059258146395E-5</v>
      </c>
      <c r="F8" s="4"/>
      <c r="G8" s="8">
        <v>1.0668673518725639E-6</v>
      </c>
    </row>
    <row r="9" spans="1:7" x14ac:dyDescent="0.55000000000000004">
      <c r="A9" s="1" t="s">
        <v>104</v>
      </c>
      <c r="C9" s="6">
        <f>'درآمد سپرده بانکی'!E11</f>
        <v>25412489</v>
      </c>
      <c r="D9" s="4"/>
      <c r="E9" s="8">
        <f t="shared" si="0"/>
        <v>3.42604519369165E-5</v>
      </c>
      <c r="F9" s="4"/>
      <c r="G9" s="8">
        <v>2.8264143321853609E-6</v>
      </c>
    </row>
    <row r="10" spans="1:7" ht="24.75" thickBot="1" x14ac:dyDescent="0.6">
      <c r="C10" s="7">
        <f>SUM(C7:C9)</f>
        <v>741744126633</v>
      </c>
      <c r="D10" s="4"/>
      <c r="E10" s="9">
        <f>SUM(E7:E9)</f>
        <v>0.99999999999999989</v>
      </c>
      <c r="F10" s="4"/>
      <c r="G10" s="9">
        <f>SUM(G7:G9)</f>
        <v>8.2497870646587396E-2</v>
      </c>
    </row>
    <row r="11" spans="1:7" ht="24.75" thickTop="1" x14ac:dyDescent="0.55000000000000004">
      <c r="C11" s="4"/>
      <c r="D11" s="4"/>
      <c r="E11" s="4"/>
      <c r="F11" s="4"/>
      <c r="G11" s="4"/>
    </row>
    <row r="12" spans="1:7" x14ac:dyDescent="0.55000000000000004">
      <c r="C12" s="4"/>
      <c r="D12" s="4"/>
      <c r="E12" s="4"/>
      <c r="F12" s="4"/>
      <c r="G12" s="4"/>
    </row>
    <row r="13" spans="1:7" x14ac:dyDescent="0.55000000000000004">
      <c r="C13" s="4"/>
      <c r="D13" s="4"/>
      <c r="E13" s="4"/>
      <c r="F13" s="4"/>
      <c r="G13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3"/>
  <sheetViews>
    <sheetView rightToLeft="1" workbookViewId="0">
      <selection activeCell="S12" sqref="S12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1.8554687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 x14ac:dyDescent="0.55000000000000004">
      <c r="A3" s="16" t="s">
        <v>76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 x14ac:dyDescent="0.55000000000000004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 x14ac:dyDescent="0.55000000000000004">
      <c r="A6" s="17" t="s">
        <v>77</v>
      </c>
      <c r="B6" s="17" t="s">
        <v>77</v>
      </c>
      <c r="C6" s="17" t="s">
        <v>77</v>
      </c>
      <c r="D6" s="17" t="s">
        <v>77</v>
      </c>
      <c r="E6" s="17" t="s">
        <v>77</v>
      </c>
      <c r="F6" s="17" t="s">
        <v>77</v>
      </c>
      <c r="G6" s="17" t="s">
        <v>77</v>
      </c>
      <c r="I6" s="17" t="s">
        <v>78</v>
      </c>
      <c r="J6" s="17" t="s">
        <v>78</v>
      </c>
      <c r="K6" s="17" t="s">
        <v>78</v>
      </c>
      <c r="L6" s="17" t="s">
        <v>78</v>
      </c>
      <c r="M6" s="17" t="s">
        <v>78</v>
      </c>
      <c r="O6" s="17" t="s">
        <v>79</v>
      </c>
      <c r="P6" s="17" t="s">
        <v>79</v>
      </c>
      <c r="Q6" s="17" t="s">
        <v>79</v>
      </c>
      <c r="R6" s="17" t="s">
        <v>79</v>
      </c>
      <c r="S6" s="17" t="s">
        <v>79</v>
      </c>
    </row>
    <row r="7" spans="1:19" ht="24.75" x14ac:dyDescent="0.55000000000000004">
      <c r="A7" s="17" t="s">
        <v>80</v>
      </c>
      <c r="C7" s="17" t="s">
        <v>81</v>
      </c>
      <c r="E7" s="17" t="s">
        <v>26</v>
      </c>
      <c r="G7" s="17" t="s">
        <v>27</v>
      </c>
      <c r="I7" s="17" t="s">
        <v>82</v>
      </c>
      <c r="K7" s="17" t="s">
        <v>83</v>
      </c>
      <c r="M7" s="17" t="s">
        <v>84</v>
      </c>
      <c r="O7" s="17" t="s">
        <v>82</v>
      </c>
      <c r="Q7" s="17" t="s">
        <v>83</v>
      </c>
      <c r="S7" s="17" t="s">
        <v>84</v>
      </c>
    </row>
    <row r="8" spans="1:19" x14ac:dyDescent="0.55000000000000004">
      <c r="A8" s="1" t="s">
        <v>64</v>
      </c>
      <c r="C8" s="6">
        <v>9</v>
      </c>
      <c r="D8" s="4"/>
      <c r="E8" s="4" t="s">
        <v>106</v>
      </c>
      <c r="F8" s="4"/>
      <c r="G8" s="6">
        <v>8</v>
      </c>
      <c r="H8" s="4"/>
      <c r="I8" s="6">
        <v>6255</v>
      </c>
      <c r="J8" s="4"/>
      <c r="K8" s="6">
        <v>0</v>
      </c>
      <c r="L8" s="4"/>
      <c r="M8" s="6">
        <v>6255</v>
      </c>
      <c r="N8" s="4"/>
      <c r="O8" s="6">
        <v>18846</v>
      </c>
      <c r="P8" s="4"/>
      <c r="Q8" s="6">
        <v>0</v>
      </c>
      <c r="R8" s="4"/>
      <c r="S8" s="6">
        <v>18846</v>
      </c>
    </row>
    <row r="9" spans="1:19" x14ac:dyDescent="0.55000000000000004">
      <c r="A9" s="1" t="s">
        <v>68</v>
      </c>
      <c r="C9" s="6">
        <v>17</v>
      </c>
      <c r="D9" s="4"/>
      <c r="E9" s="4" t="s">
        <v>106</v>
      </c>
      <c r="F9" s="4"/>
      <c r="G9" s="6">
        <v>8</v>
      </c>
      <c r="H9" s="4"/>
      <c r="I9" s="6">
        <v>23593097</v>
      </c>
      <c r="J9" s="4"/>
      <c r="K9" s="6">
        <v>0</v>
      </c>
      <c r="L9" s="4"/>
      <c r="M9" s="6">
        <v>23593097</v>
      </c>
      <c r="N9" s="4"/>
      <c r="O9" s="6">
        <v>25086746</v>
      </c>
      <c r="P9" s="4"/>
      <c r="Q9" s="6">
        <v>0</v>
      </c>
      <c r="R9" s="4"/>
      <c r="S9" s="6">
        <v>25086746</v>
      </c>
    </row>
    <row r="10" spans="1:19" x14ac:dyDescent="0.55000000000000004">
      <c r="A10" s="1" t="s">
        <v>72</v>
      </c>
      <c r="C10" s="6">
        <v>1</v>
      </c>
      <c r="D10" s="4"/>
      <c r="E10" s="4" t="s">
        <v>106</v>
      </c>
      <c r="F10" s="4"/>
      <c r="G10" s="6">
        <v>8</v>
      </c>
      <c r="H10" s="4"/>
      <c r="I10" s="6">
        <v>1813137</v>
      </c>
      <c r="J10" s="4"/>
      <c r="K10" s="6">
        <v>0</v>
      </c>
      <c r="L10" s="4"/>
      <c r="M10" s="6">
        <v>1813137</v>
      </c>
      <c r="N10" s="4"/>
      <c r="O10" s="6">
        <v>1813137</v>
      </c>
      <c r="P10" s="4"/>
      <c r="Q10" s="6">
        <v>0</v>
      </c>
      <c r="R10" s="4"/>
      <c r="S10" s="6">
        <v>1813137</v>
      </c>
    </row>
    <row r="11" spans="1:19" ht="24.75" thickBot="1" x14ac:dyDescent="0.6">
      <c r="C11" s="4"/>
      <c r="D11" s="4"/>
      <c r="E11" s="4"/>
      <c r="F11" s="4"/>
      <c r="G11" s="4"/>
      <c r="H11" s="4"/>
      <c r="I11" s="7">
        <f>SUM(I8:I10)</f>
        <v>25412489</v>
      </c>
      <c r="J11" s="4"/>
      <c r="K11" s="7">
        <f>SUM(K8:K10)</f>
        <v>0</v>
      </c>
      <c r="L11" s="4"/>
      <c r="M11" s="7">
        <f>SUM(M8:M10)</f>
        <v>25412489</v>
      </c>
      <c r="N11" s="4"/>
      <c r="O11" s="7">
        <f>SUM(O8:O10)</f>
        <v>26918729</v>
      </c>
      <c r="P11" s="4"/>
      <c r="Q11" s="7">
        <f>SUM(Q8:Q10)</f>
        <v>0</v>
      </c>
      <c r="R11" s="4"/>
      <c r="S11" s="7">
        <f>SUM(S8:S10)</f>
        <v>26918729</v>
      </c>
    </row>
    <row r="12" spans="1:19" ht="24.75" thickTop="1" x14ac:dyDescent="0.5500000000000000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x14ac:dyDescent="0.5500000000000000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26"/>
  <sheetViews>
    <sheetView rightToLeft="1" workbookViewId="0">
      <selection activeCell="G12" sqref="G12"/>
    </sheetView>
  </sheetViews>
  <sheetFormatPr defaultRowHeight="24" x14ac:dyDescent="0.55000000000000004"/>
  <cols>
    <col min="1" max="1" width="31.425781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 x14ac:dyDescent="0.55000000000000004">
      <c r="A3" s="16" t="s">
        <v>76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 x14ac:dyDescent="0.55000000000000004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 x14ac:dyDescent="0.55000000000000004">
      <c r="A6" s="16" t="s">
        <v>3</v>
      </c>
      <c r="C6" s="17" t="s">
        <v>78</v>
      </c>
      <c r="D6" s="17" t="s">
        <v>78</v>
      </c>
      <c r="E6" s="17" t="s">
        <v>78</v>
      </c>
      <c r="F6" s="17" t="s">
        <v>78</v>
      </c>
      <c r="G6" s="17" t="s">
        <v>78</v>
      </c>
      <c r="H6" s="17" t="s">
        <v>78</v>
      </c>
      <c r="I6" s="17" t="s">
        <v>78</v>
      </c>
      <c r="K6" s="17" t="s">
        <v>79</v>
      </c>
      <c r="L6" s="17" t="s">
        <v>79</v>
      </c>
      <c r="M6" s="17" t="s">
        <v>79</v>
      </c>
      <c r="N6" s="17" t="s">
        <v>79</v>
      </c>
      <c r="O6" s="17" t="s">
        <v>79</v>
      </c>
      <c r="P6" s="17" t="s">
        <v>79</v>
      </c>
      <c r="Q6" s="17" t="s">
        <v>79</v>
      </c>
    </row>
    <row r="7" spans="1:17" ht="24.75" x14ac:dyDescent="0.55000000000000004">
      <c r="A7" s="17" t="s">
        <v>3</v>
      </c>
      <c r="C7" s="17" t="s">
        <v>7</v>
      </c>
      <c r="E7" s="17" t="s">
        <v>86</v>
      </c>
      <c r="G7" s="17" t="s">
        <v>87</v>
      </c>
      <c r="I7" s="17" t="s">
        <v>88</v>
      </c>
      <c r="K7" s="17" t="s">
        <v>7</v>
      </c>
      <c r="M7" s="17" t="s">
        <v>86</v>
      </c>
      <c r="O7" s="17" t="s">
        <v>87</v>
      </c>
      <c r="Q7" s="17" t="s">
        <v>88</v>
      </c>
    </row>
    <row r="8" spans="1:17" x14ac:dyDescent="0.55000000000000004">
      <c r="A8" s="1" t="s">
        <v>17</v>
      </c>
      <c r="C8" s="10">
        <v>312500</v>
      </c>
      <c r="D8" s="10"/>
      <c r="E8" s="10">
        <v>516537894531</v>
      </c>
      <c r="F8" s="10"/>
      <c r="G8" s="10">
        <v>470280053097</v>
      </c>
      <c r="H8" s="10"/>
      <c r="I8" s="10">
        <v>46257841434</v>
      </c>
      <c r="J8" s="10"/>
      <c r="K8" s="10">
        <v>312500</v>
      </c>
      <c r="L8" s="10"/>
      <c r="M8" s="10">
        <v>516537894531</v>
      </c>
      <c r="N8" s="10"/>
      <c r="O8" s="10">
        <v>434706119907</v>
      </c>
      <c r="P8" s="10"/>
      <c r="Q8" s="10">
        <v>81831774624</v>
      </c>
    </row>
    <row r="9" spans="1:17" x14ac:dyDescent="0.55000000000000004">
      <c r="A9" s="1" t="s">
        <v>16</v>
      </c>
      <c r="C9" s="10">
        <v>909300</v>
      </c>
      <c r="D9" s="10"/>
      <c r="E9" s="10">
        <v>1498469568750</v>
      </c>
      <c r="F9" s="10"/>
      <c r="G9" s="10">
        <v>1361387625203</v>
      </c>
      <c r="H9" s="10"/>
      <c r="I9" s="10">
        <v>137081943547</v>
      </c>
      <c r="J9" s="10"/>
      <c r="K9" s="10">
        <v>909300</v>
      </c>
      <c r="L9" s="10"/>
      <c r="M9" s="10">
        <v>1498469568750</v>
      </c>
      <c r="N9" s="10"/>
      <c r="O9" s="10">
        <v>1275046904027</v>
      </c>
      <c r="P9" s="10"/>
      <c r="Q9" s="10">
        <v>223422664723</v>
      </c>
    </row>
    <row r="10" spans="1:17" x14ac:dyDescent="0.55000000000000004">
      <c r="A10" s="1" t="s">
        <v>18</v>
      </c>
      <c r="C10" s="10">
        <v>80600</v>
      </c>
      <c r="D10" s="10"/>
      <c r="E10" s="10">
        <v>132823762500</v>
      </c>
      <c r="F10" s="10"/>
      <c r="G10" s="10">
        <v>124727455445</v>
      </c>
      <c r="H10" s="10"/>
      <c r="I10" s="10">
        <v>8096307055</v>
      </c>
      <c r="J10" s="10"/>
      <c r="K10" s="10">
        <v>80600</v>
      </c>
      <c r="L10" s="10"/>
      <c r="M10" s="10">
        <v>132823762500</v>
      </c>
      <c r="N10" s="10"/>
      <c r="O10" s="10">
        <v>112153735435</v>
      </c>
      <c r="P10" s="10"/>
      <c r="Q10" s="10">
        <v>20670027065</v>
      </c>
    </row>
    <row r="11" spans="1:17" x14ac:dyDescent="0.55000000000000004">
      <c r="A11" s="1" t="s">
        <v>19</v>
      </c>
      <c r="C11" s="10">
        <v>3028900</v>
      </c>
      <c r="D11" s="10"/>
      <c r="E11" s="10">
        <v>4991437893750</v>
      </c>
      <c r="F11" s="10"/>
      <c r="G11" s="10">
        <v>4628139808141</v>
      </c>
      <c r="H11" s="10"/>
      <c r="I11" s="10">
        <v>363298085609</v>
      </c>
      <c r="J11" s="10"/>
      <c r="K11" s="10">
        <v>3028900</v>
      </c>
      <c r="L11" s="10"/>
      <c r="M11" s="10">
        <v>4991437893750</v>
      </c>
      <c r="N11" s="10"/>
      <c r="O11" s="10">
        <v>4418878514444</v>
      </c>
      <c r="P11" s="10"/>
      <c r="Q11" s="10">
        <v>572559379306</v>
      </c>
    </row>
    <row r="12" spans="1:17" x14ac:dyDescent="0.55000000000000004">
      <c r="A12" s="1" t="s">
        <v>15</v>
      </c>
      <c r="C12" s="10">
        <v>926700</v>
      </c>
      <c r="D12" s="10"/>
      <c r="E12" s="10">
        <v>1531771389375</v>
      </c>
      <c r="F12" s="10"/>
      <c r="G12" s="10">
        <v>1387824387222</v>
      </c>
      <c r="H12" s="10"/>
      <c r="I12" s="10">
        <v>143947002153</v>
      </c>
      <c r="J12" s="10"/>
      <c r="K12" s="10">
        <v>926700</v>
      </c>
      <c r="L12" s="10"/>
      <c r="M12" s="10">
        <v>1531771389375</v>
      </c>
      <c r="N12" s="10"/>
      <c r="O12" s="10">
        <v>1276308007196</v>
      </c>
      <c r="P12" s="10"/>
      <c r="Q12" s="10">
        <v>255463382179</v>
      </c>
    </row>
    <row r="13" spans="1:17" x14ac:dyDescent="0.55000000000000004">
      <c r="A13" s="1" t="s">
        <v>36</v>
      </c>
      <c r="C13" s="10">
        <v>26900</v>
      </c>
      <c r="D13" s="10"/>
      <c r="E13" s="10">
        <v>26091229107</v>
      </c>
      <c r="F13" s="10"/>
      <c r="G13" s="10">
        <v>25660638166</v>
      </c>
      <c r="H13" s="10"/>
      <c r="I13" s="10">
        <v>430590941</v>
      </c>
      <c r="J13" s="10"/>
      <c r="K13" s="10">
        <v>26900</v>
      </c>
      <c r="L13" s="10"/>
      <c r="M13" s="10">
        <v>26091229107</v>
      </c>
      <c r="N13" s="10"/>
      <c r="O13" s="10">
        <v>24982881031</v>
      </c>
      <c r="P13" s="10"/>
      <c r="Q13" s="10">
        <v>1108348076</v>
      </c>
    </row>
    <row r="14" spans="1:17" x14ac:dyDescent="0.55000000000000004">
      <c r="A14" s="1" t="s">
        <v>47</v>
      </c>
      <c r="C14" s="10">
        <v>20800</v>
      </c>
      <c r="D14" s="10"/>
      <c r="E14" s="10">
        <v>18716607000</v>
      </c>
      <c r="F14" s="10"/>
      <c r="G14" s="10">
        <v>18591829620</v>
      </c>
      <c r="H14" s="10"/>
      <c r="I14" s="10">
        <v>124777380</v>
      </c>
      <c r="J14" s="10"/>
      <c r="K14" s="10">
        <v>20800</v>
      </c>
      <c r="L14" s="10"/>
      <c r="M14" s="10">
        <v>18716607000</v>
      </c>
      <c r="N14" s="10"/>
      <c r="O14" s="10">
        <v>18071923870</v>
      </c>
      <c r="P14" s="10"/>
      <c r="Q14" s="10">
        <v>644683130</v>
      </c>
    </row>
    <row r="15" spans="1:17" x14ac:dyDescent="0.55000000000000004">
      <c r="A15" s="1" t="s">
        <v>50</v>
      </c>
      <c r="C15" s="10">
        <v>62000</v>
      </c>
      <c r="D15" s="10"/>
      <c r="E15" s="10">
        <v>40230706862</v>
      </c>
      <c r="F15" s="10"/>
      <c r="G15" s="10">
        <v>40800683536</v>
      </c>
      <c r="H15" s="10"/>
      <c r="I15" s="10">
        <v>-569976674</v>
      </c>
      <c r="J15" s="10"/>
      <c r="K15" s="10">
        <v>62000</v>
      </c>
      <c r="L15" s="10"/>
      <c r="M15" s="10">
        <v>40230706862</v>
      </c>
      <c r="N15" s="10"/>
      <c r="O15" s="10">
        <v>39846996423</v>
      </c>
      <c r="P15" s="10"/>
      <c r="Q15" s="10">
        <v>383710439</v>
      </c>
    </row>
    <row r="16" spans="1:17" x14ac:dyDescent="0.55000000000000004">
      <c r="A16" s="1" t="s">
        <v>46</v>
      </c>
      <c r="C16" s="10">
        <v>9200</v>
      </c>
      <c r="D16" s="10"/>
      <c r="E16" s="10">
        <v>6095734947</v>
      </c>
      <c r="F16" s="10"/>
      <c r="G16" s="10">
        <v>6290896570</v>
      </c>
      <c r="H16" s="10"/>
      <c r="I16" s="10">
        <v>-195161623</v>
      </c>
      <c r="J16" s="10"/>
      <c r="K16" s="10">
        <v>9200</v>
      </c>
      <c r="L16" s="10"/>
      <c r="M16" s="10">
        <v>6095734947</v>
      </c>
      <c r="N16" s="10"/>
      <c r="O16" s="10">
        <v>6005315341</v>
      </c>
      <c r="P16" s="10"/>
      <c r="Q16" s="10">
        <v>90419606</v>
      </c>
    </row>
    <row r="17" spans="1:17" x14ac:dyDescent="0.55000000000000004">
      <c r="A17" s="1" t="s">
        <v>33</v>
      </c>
      <c r="C17" s="10">
        <v>13800</v>
      </c>
      <c r="D17" s="10"/>
      <c r="E17" s="10">
        <v>8478562981</v>
      </c>
      <c r="F17" s="10"/>
      <c r="G17" s="10">
        <v>8963500074</v>
      </c>
      <c r="H17" s="10"/>
      <c r="I17" s="10">
        <v>-484937093</v>
      </c>
      <c r="J17" s="10"/>
      <c r="K17" s="10">
        <v>13800</v>
      </c>
      <c r="L17" s="10"/>
      <c r="M17" s="10">
        <v>8478562981</v>
      </c>
      <c r="N17" s="10"/>
      <c r="O17" s="10">
        <v>8427512240</v>
      </c>
      <c r="P17" s="10"/>
      <c r="Q17" s="10">
        <v>51050741</v>
      </c>
    </row>
    <row r="18" spans="1:17" x14ac:dyDescent="0.55000000000000004">
      <c r="A18" s="1" t="s">
        <v>29</v>
      </c>
      <c r="C18" s="10">
        <v>20000</v>
      </c>
      <c r="D18" s="10"/>
      <c r="E18" s="10">
        <v>12264576642</v>
      </c>
      <c r="F18" s="10"/>
      <c r="G18" s="10">
        <v>12359959351</v>
      </c>
      <c r="H18" s="10"/>
      <c r="I18" s="10">
        <v>-95382709</v>
      </c>
      <c r="J18" s="10"/>
      <c r="K18" s="10">
        <v>20000</v>
      </c>
      <c r="L18" s="10"/>
      <c r="M18" s="10">
        <v>12264576642</v>
      </c>
      <c r="N18" s="10"/>
      <c r="O18" s="10">
        <v>12180791831</v>
      </c>
      <c r="P18" s="10"/>
      <c r="Q18" s="10">
        <v>83784811</v>
      </c>
    </row>
    <row r="19" spans="1:17" x14ac:dyDescent="0.55000000000000004">
      <c r="A19" s="1" t="s">
        <v>52</v>
      </c>
      <c r="C19" s="10">
        <v>100000</v>
      </c>
      <c r="D19" s="10"/>
      <c r="E19" s="10">
        <v>83234910937</v>
      </c>
      <c r="F19" s="10"/>
      <c r="G19" s="10">
        <v>82740000656</v>
      </c>
      <c r="H19" s="10"/>
      <c r="I19" s="10">
        <v>494910281</v>
      </c>
      <c r="J19" s="10"/>
      <c r="K19" s="10">
        <v>100000</v>
      </c>
      <c r="L19" s="10"/>
      <c r="M19" s="10">
        <v>83234910937</v>
      </c>
      <c r="N19" s="10"/>
      <c r="O19" s="10">
        <v>82750995900</v>
      </c>
      <c r="P19" s="10"/>
      <c r="Q19" s="10">
        <v>483915037</v>
      </c>
    </row>
    <row r="20" spans="1:17" ht="24.75" thickBot="1" x14ac:dyDescent="0.6">
      <c r="C20" s="10"/>
      <c r="D20" s="10"/>
      <c r="E20" s="13">
        <f>SUM(E8:E19)</f>
        <v>8866152837382</v>
      </c>
      <c r="F20" s="10"/>
      <c r="G20" s="13">
        <f>SUM(G8:G19)</f>
        <v>8167766837081</v>
      </c>
      <c r="H20" s="10"/>
      <c r="I20" s="13">
        <f>SUM(I8:I19)</f>
        <v>698386000301</v>
      </c>
      <c r="J20" s="10"/>
      <c r="K20" s="10"/>
      <c r="L20" s="10"/>
      <c r="M20" s="13">
        <f>SUM(M8:M19)</f>
        <v>8866152837382</v>
      </c>
      <c r="N20" s="10"/>
      <c r="O20" s="13">
        <f>SUM(O8:O19)</f>
        <v>7709359697645</v>
      </c>
      <c r="P20" s="10"/>
      <c r="Q20" s="13">
        <f>SUM(Q8:Q19)</f>
        <v>1156793139737</v>
      </c>
    </row>
    <row r="21" spans="1:17" ht="24.75" thickTop="1" x14ac:dyDescent="0.55000000000000004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x14ac:dyDescent="0.55000000000000004"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x14ac:dyDescent="0.55000000000000004"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x14ac:dyDescent="0.55000000000000004"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6" spans="1:17" x14ac:dyDescent="0.55000000000000004">
      <c r="I26" s="10"/>
      <c r="J26" s="10"/>
      <c r="K26" s="10"/>
      <c r="L26" s="10"/>
      <c r="M26" s="10"/>
      <c r="N26" s="10"/>
      <c r="O26" s="10"/>
      <c r="P26" s="10"/>
      <c r="Q26" s="10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28"/>
  <sheetViews>
    <sheetView rightToLeft="1" workbookViewId="0">
      <selection activeCell="K26" sqref="K26"/>
    </sheetView>
  </sheetViews>
  <sheetFormatPr defaultRowHeight="24" x14ac:dyDescent="0.55000000000000004"/>
  <cols>
    <col min="1" max="1" width="31.42578125" style="1" bestFit="1" customWidth="1"/>
    <col min="2" max="2" width="1" style="1" customWidth="1"/>
    <col min="3" max="3" width="9.14062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9.1406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20" width="15.42578125" style="1" bestFit="1" customWidth="1"/>
    <col min="21" max="16384" width="9.140625" style="1"/>
  </cols>
  <sheetData>
    <row r="2" spans="1:17" ht="24.75" x14ac:dyDescent="0.55000000000000004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 x14ac:dyDescent="0.55000000000000004">
      <c r="A3" s="16" t="s">
        <v>76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 x14ac:dyDescent="0.55000000000000004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 x14ac:dyDescent="0.55000000000000004">
      <c r="A6" s="16" t="s">
        <v>3</v>
      </c>
      <c r="C6" s="17" t="s">
        <v>78</v>
      </c>
      <c r="D6" s="17" t="s">
        <v>78</v>
      </c>
      <c r="E6" s="17" t="s">
        <v>78</v>
      </c>
      <c r="F6" s="17" t="s">
        <v>78</v>
      </c>
      <c r="G6" s="17" t="s">
        <v>78</v>
      </c>
      <c r="H6" s="17" t="s">
        <v>78</v>
      </c>
      <c r="I6" s="17" t="s">
        <v>78</v>
      </c>
      <c r="K6" s="17" t="s">
        <v>79</v>
      </c>
      <c r="L6" s="17" t="s">
        <v>79</v>
      </c>
      <c r="M6" s="17" t="s">
        <v>79</v>
      </c>
      <c r="N6" s="17" t="s">
        <v>79</v>
      </c>
      <c r="O6" s="17" t="s">
        <v>79</v>
      </c>
      <c r="P6" s="17" t="s">
        <v>79</v>
      </c>
      <c r="Q6" s="17" t="s">
        <v>79</v>
      </c>
    </row>
    <row r="7" spans="1:17" ht="24.75" x14ac:dyDescent="0.55000000000000004">
      <c r="A7" s="17" t="s">
        <v>3</v>
      </c>
      <c r="C7" s="17" t="s">
        <v>7</v>
      </c>
      <c r="D7" s="4"/>
      <c r="E7" s="17" t="s">
        <v>86</v>
      </c>
      <c r="F7" s="4"/>
      <c r="G7" s="17" t="s">
        <v>87</v>
      </c>
      <c r="H7" s="4"/>
      <c r="I7" s="17" t="s">
        <v>89</v>
      </c>
      <c r="J7" s="4"/>
      <c r="K7" s="17" t="s">
        <v>7</v>
      </c>
      <c r="L7" s="4"/>
      <c r="M7" s="17" t="s">
        <v>86</v>
      </c>
      <c r="N7" s="4"/>
      <c r="O7" s="17" t="s">
        <v>87</v>
      </c>
      <c r="P7" s="4"/>
      <c r="Q7" s="17" t="s">
        <v>89</v>
      </c>
    </row>
    <row r="8" spans="1:17" x14ac:dyDescent="0.55000000000000004">
      <c r="A8" s="1" t="s">
        <v>16</v>
      </c>
      <c r="C8" s="10">
        <v>4500</v>
      </c>
      <c r="D8" s="10"/>
      <c r="E8" s="10">
        <v>7124837225</v>
      </c>
      <c r="F8" s="10"/>
      <c r="G8" s="10">
        <v>6291049865</v>
      </c>
      <c r="H8" s="10"/>
      <c r="I8" s="10">
        <f>E8-G8</f>
        <v>833787360</v>
      </c>
      <c r="J8" s="10"/>
      <c r="K8" s="10">
        <v>11300</v>
      </c>
      <c r="L8" s="10"/>
      <c r="M8" s="10">
        <v>16765559849</v>
      </c>
      <c r="N8" s="10"/>
      <c r="O8" s="10">
        <v>15604188016</v>
      </c>
      <c r="P8" s="10"/>
      <c r="Q8" s="10">
        <f>M8-O8</f>
        <v>1161371833</v>
      </c>
    </row>
    <row r="9" spans="1:17" x14ac:dyDescent="0.55000000000000004">
      <c r="A9" s="1" t="s">
        <v>19</v>
      </c>
      <c r="C9" s="10">
        <v>182500</v>
      </c>
      <c r="D9" s="10"/>
      <c r="E9" s="10">
        <v>290625878469</v>
      </c>
      <c r="F9" s="10"/>
      <c r="G9" s="10">
        <v>263288176778</v>
      </c>
      <c r="H9" s="10"/>
      <c r="I9" s="10">
        <f t="shared" ref="I9:I19" si="0">E9-G9</f>
        <v>27337701691</v>
      </c>
      <c r="J9" s="10"/>
      <c r="K9" s="10">
        <v>472100</v>
      </c>
      <c r="L9" s="10"/>
      <c r="M9" s="10">
        <v>684010838385</v>
      </c>
      <c r="N9" s="10"/>
      <c r="O9" s="10">
        <v>659336808008</v>
      </c>
      <c r="P9" s="10"/>
      <c r="Q9" s="10">
        <f t="shared" ref="Q9:Q19" si="1">M9-O9</f>
        <v>24674030377</v>
      </c>
    </row>
    <row r="10" spans="1:17" x14ac:dyDescent="0.55000000000000004">
      <c r="A10" s="1" t="s">
        <v>18</v>
      </c>
      <c r="C10" s="10">
        <v>31500</v>
      </c>
      <c r="D10" s="10"/>
      <c r="E10" s="10">
        <v>50333382007</v>
      </c>
      <c r="F10" s="10"/>
      <c r="G10" s="10">
        <v>43644255145</v>
      </c>
      <c r="H10" s="10"/>
      <c r="I10" s="10">
        <f t="shared" si="0"/>
        <v>6689126862</v>
      </c>
      <c r="J10" s="10"/>
      <c r="K10" s="10">
        <v>47800</v>
      </c>
      <c r="L10" s="10"/>
      <c r="M10" s="10">
        <v>72341309613</v>
      </c>
      <c r="N10" s="10"/>
      <c r="O10" s="10">
        <v>65939635121</v>
      </c>
      <c r="P10" s="10"/>
      <c r="Q10" s="10">
        <f t="shared" si="1"/>
        <v>6401674492</v>
      </c>
    </row>
    <row r="11" spans="1:17" x14ac:dyDescent="0.55000000000000004">
      <c r="A11" s="1" t="s">
        <v>17</v>
      </c>
      <c r="C11" s="10">
        <v>22300</v>
      </c>
      <c r="D11" s="10"/>
      <c r="E11" s="10">
        <v>35677922879</v>
      </c>
      <c r="F11" s="10"/>
      <c r="G11" s="10">
        <v>30932884490</v>
      </c>
      <c r="H11" s="10"/>
      <c r="I11" s="10">
        <f t="shared" si="0"/>
        <v>4745038389</v>
      </c>
      <c r="J11" s="10"/>
      <c r="K11" s="10">
        <v>45600</v>
      </c>
      <c r="L11" s="10"/>
      <c r="M11" s="10">
        <v>67670780433</v>
      </c>
      <c r="N11" s="10"/>
      <c r="O11" s="10">
        <v>62805834628</v>
      </c>
      <c r="P11" s="10"/>
      <c r="Q11" s="10">
        <f t="shared" si="1"/>
        <v>4864945805</v>
      </c>
    </row>
    <row r="12" spans="1:17" x14ac:dyDescent="0.55000000000000004">
      <c r="A12" s="1" t="s">
        <v>15</v>
      </c>
      <c r="C12" s="10">
        <v>15200</v>
      </c>
      <c r="D12" s="10"/>
      <c r="E12" s="10">
        <v>24328959978</v>
      </c>
      <c r="F12" s="10"/>
      <c r="G12" s="10">
        <v>20906672213</v>
      </c>
      <c r="H12" s="10"/>
      <c r="I12" s="10">
        <f t="shared" si="0"/>
        <v>3422287765</v>
      </c>
      <c r="J12" s="10"/>
      <c r="K12" s="10">
        <v>18100</v>
      </c>
      <c r="L12" s="10"/>
      <c r="M12" s="10">
        <v>28335169961</v>
      </c>
      <c r="N12" s="10"/>
      <c r="O12" s="10">
        <v>24874198199</v>
      </c>
      <c r="P12" s="10"/>
      <c r="Q12" s="10">
        <f t="shared" si="1"/>
        <v>3460971762</v>
      </c>
    </row>
    <row r="13" spans="1:17" x14ac:dyDescent="0.55000000000000004">
      <c r="A13" s="1" t="s">
        <v>43</v>
      </c>
      <c r="C13" s="10">
        <v>18200</v>
      </c>
      <c r="D13" s="10"/>
      <c r="E13" s="10">
        <v>16857971943</v>
      </c>
      <c r="F13" s="10"/>
      <c r="G13" s="10">
        <v>16358834423</v>
      </c>
      <c r="H13" s="10"/>
      <c r="I13" s="10">
        <f t="shared" si="0"/>
        <v>499137520</v>
      </c>
      <c r="J13" s="10"/>
      <c r="K13" s="10">
        <v>69100</v>
      </c>
      <c r="L13" s="10"/>
      <c r="M13" s="10">
        <v>63881047467</v>
      </c>
      <c r="N13" s="10"/>
      <c r="O13" s="10">
        <v>62109640586</v>
      </c>
      <c r="P13" s="10"/>
      <c r="Q13" s="10">
        <f t="shared" si="1"/>
        <v>1771406881</v>
      </c>
    </row>
    <row r="14" spans="1:17" x14ac:dyDescent="0.55000000000000004">
      <c r="A14" s="1" t="s">
        <v>39</v>
      </c>
      <c r="C14" s="10">
        <v>3900</v>
      </c>
      <c r="D14" s="10"/>
      <c r="E14" s="10">
        <v>3690524974</v>
      </c>
      <c r="F14" s="10"/>
      <c r="G14" s="10">
        <v>3583294410</v>
      </c>
      <c r="H14" s="10"/>
      <c r="I14" s="10">
        <f t="shared" si="0"/>
        <v>107230564</v>
      </c>
      <c r="J14" s="10"/>
      <c r="K14" s="10">
        <v>3900</v>
      </c>
      <c r="L14" s="10"/>
      <c r="M14" s="10">
        <v>3690524974</v>
      </c>
      <c r="N14" s="10"/>
      <c r="O14" s="10">
        <v>3583294410</v>
      </c>
      <c r="P14" s="10"/>
      <c r="Q14" s="10">
        <f t="shared" si="1"/>
        <v>107230564</v>
      </c>
    </row>
    <row r="15" spans="1:17" x14ac:dyDescent="0.55000000000000004">
      <c r="A15" s="1" t="s">
        <v>46</v>
      </c>
      <c r="C15" s="10">
        <v>12100</v>
      </c>
      <c r="D15" s="10"/>
      <c r="E15" s="10">
        <v>7881479226</v>
      </c>
      <c r="F15" s="10"/>
      <c r="G15" s="10">
        <v>7898295172</v>
      </c>
      <c r="H15" s="10"/>
      <c r="I15" s="10">
        <f t="shared" si="0"/>
        <v>-16815946</v>
      </c>
      <c r="J15" s="10"/>
      <c r="K15" s="10">
        <v>40800</v>
      </c>
      <c r="L15" s="10"/>
      <c r="M15" s="10">
        <v>27020909577</v>
      </c>
      <c r="N15" s="10"/>
      <c r="O15" s="10">
        <v>26632268024</v>
      </c>
      <c r="P15" s="10"/>
      <c r="Q15" s="10">
        <f t="shared" si="1"/>
        <v>388641553</v>
      </c>
    </row>
    <row r="16" spans="1:17" x14ac:dyDescent="0.55000000000000004">
      <c r="A16" s="1" t="s">
        <v>50</v>
      </c>
      <c r="C16" s="10">
        <v>12000</v>
      </c>
      <c r="D16" s="10"/>
      <c r="E16" s="10">
        <v>7681007565</v>
      </c>
      <c r="F16" s="10"/>
      <c r="G16" s="10">
        <v>7712321887</v>
      </c>
      <c r="H16" s="10"/>
      <c r="I16" s="10">
        <f t="shared" si="0"/>
        <v>-31314322</v>
      </c>
      <c r="J16" s="10"/>
      <c r="K16" s="10">
        <v>12000</v>
      </c>
      <c r="L16" s="10"/>
      <c r="M16" s="10">
        <v>7681007565</v>
      </c>
      <c r="N16" s="10"/>
      <c r="O16" s="10">
        <v>7712321887</v>
      </c>
      <c r="P16" s="10"/>
      <c r="Q16" s="10">
        <f t="shared" si="1"/>
        <v>-31314322</v>
      </c>
    </row>
    <row r="17" spans="1:20" x14ac:dyDescent="0.55000000000000004">
      <c r="A17" s="1" t="s">
        <v>33</v>
      </c>
      <c r="C17" s="10">
        <v>37500</v>
      </c>
      <c r="D17" s="10"/>
      <c r="E17" s="10">
        <v>22647382425</v>
      </c>
      <c r="F17" s="10"/>
      <c r="G17" s="10">
        <v>22900848465</v>
      </c>
      <c r="H17" s="10"/>
      <c r="I17" s="10">
        <f t="shared" si="0"/>
        <v>-253466040</v>
      </c>
      <c r="J17" s="10"/>
      <c r="K17" s="10">
        <v>37500</v>
      </c>
      <c r="L17" s="10"/>
      <c r="M17" s="10">
        <v>22647382425</v>
      </c>
      <c r="N17" s="10"/>
      <c r="O17" s="10">
        <v>22900848465</v>
      </c>
      <c r="P17" s="10"/>
      <c r="Q17" s="10">
        <f t="shared" si="1"/>
        <v>-253466040</v>
      </c>
    </row>
    <row r="18" spans="1:20" x14ac:dyDescent="0.55000000000000004">
      <c r="A18" s="1" t="s">
        <v>90</v>
      </c>
      <c r="C18" s="10">
        <v>0</v>
      </c>
      <c r="D18" s="10"/>
      <c r="E18" s="10">
        <v>0</v>
      </c>
      <c r="F18" s="10"/>
      <c r="G18" s="10">
        <v>0</v>
      </c>
      <c r="H18" s="10"/>
      <c r="I18" s="10">
        <f t="shared" si="0"/>
        <v>0</v>
      </c>
      <c r="J18" s="10"/>
      <c r="K18" s="10">
        <v>16800</v>
      </c>
      <c r="L18" s="10"/>
      <c r="M18" s="10">
        <v>10850832930</v>
      </c>
      <c r="N18" s="10"/>
      <c r="O18" s="10">
        <v>10632472515</v>
      </c>
      <c r="P18" s="10"/>
      <c r="Q18" s="10">
        <f t="shared" si="1"/>
        <v>218360415</v>
      </c>
    </row>
    <row r="19" spans="1:20" x14ac:dyDescent="0.55000000000000004">
      <c r="A19" s="1" t="s">
        <v>47</v>
      </c>
      <c r="C19" s="10">
        <v>0</v>
      </c>
      <c r="D19" s="10"/>
      <c r="E19" s="10">
        <v>0</v>
      </c>
      <c r="F19" s="10"/>
      <c r="G19" s="10">
        <v>0</v>
      </c>
      <c r="H19" s="10"/>
      <c r="I19" s="10">
        <f t="shared" si="0"/>
        <v>0</v>
      </c>
      <c r="J19" s="10"/>
      <c r="K19" s="10">
        <v>40100</v>
      </c>
      <c r="L19" s="10"/>
      <c r="M19" s="10">
        <v>35745170015</v>
      </c>
      <c r="N19" s="10"/>
      <c r="O19" s="10">
        <v>34840583999</v>
      </c>
      <c r="P19" s="10"/>
      <c r="Q19" s="10">
        <f t="shared" si="1"/>
        <v>904586016</v>
      </c>
    </row>
    <row r="20" spans="1:20" ht="24.75" thickBot="1" x14ac:dyDescent="0.6">
      <c r="C20" s="10"/>
      <c r="D20" s="10"/>
      <c r="E20" s="13">
        <f>SUM(E8:E19)</f>
        <v>466849346691</v>
      </c>
      <c r="F20" s="10"/>
      <c r="G20" s="13">
        <f>SUM(G8:G19)</f>
        <v>423516632848</v>
      </c>
      <c r="H20" s="10"/>
      <c r="I20" s="13">
        <f>SUM(I8:I19)</f>
        <v>43332713843</v>
      </c>
      <c r="J20" s="10"/>
      <c r="K20" s="10"/>
      <c r="L20" s="10"/>
      <c r="M20" s="13">
        <f>SUM(M8:M19)</f>
        <v>1040640533194</v>
      </c>
      <c r="N20" s="10"/>
      <c r="O20" s="13">
        <f>SUM(O8:O19)</f>
        <v>996972093858</v>
      </c>
      <c r="P20" s="10"/>
      <c r="Q20" s="13">
        <f>SUM(Q8:Q19)</f>
        <v>43668439336</v>
      </c>
    </row>
    <row r="21" spans="1:20" ht="24.75" thickTop="1" x14ac:dyDescent="0.55000000000000004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T21" s="3"/>
    </row>
    <row r="22" spans="1:20" x14ac:dyDescent="0.55000000000000004"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T22" s="3"/>
    </row>
    <row r="23" spans="1:20" x14ac:dyDescent="0.55000000000000004">
      <c r="C23" s="14"/>
      <c r="D23" s="14"/>
      <c r="E23" s="14"/>
      <c r="F23" s="14"/>
      <c r="G23" s="14"/>
      <c r="H23" s="14"/>
      <c r="I23" s="10"/>
      <c r="J23" s="10"/>
      <c r="K23" s="10"/>
      <c r="L23" s="10"/>
      <c r="M23" s="10"/>
      <c r="N23" s="10"/>
      <c r="O23" s="10"/>
      <c r="P23" s="10"/>
      <c r="Q23" s="10"/>
      <c r="T23" s="3"/>
    </row>
    <row r="24" spans="1:20" x14ac:dyDescent="0.55000000000000004">
      <c r="G24" s="14"/>
      <c r="T24" s="3"/>
    </row>
    <row r="25" spans="1:20" x14ac:dyDescent="0.55000000000000004">
      <c r="I25" s="4"/>
      <c r="J25" s="4"/>
      <c r="K25" s="4"/>
      <c r="L25" s="4"/>
      <c r="M25" s="4"/>
      <c r="N25" s="4"/>
      <c r="O25" s="4"/>
      <c r="P25" s="4"/>
      <c r="Q25" s="4"/>
    </row>
    <row r="26" spans="1:20" x14ac:dyDescent="0.55000000000000004">
      <c r="G26" s="3"/>
      <c r="I26" s="10"/>
      <c r="J26" s="10"/>
      <c r="K26" s="10"/>
      <c r="L26" s="10"/>
      <c r="M26" s="10"/>
      <c r="N26" s="10"/>
      <c r="O26" s="10"/>
      <c r="P26" s="10"/>
      <c r="Q26" s="10"/>
    </row>
    <row r="27" spans="1:20" x14ac:dyDescent="0.55000000000000004">
      <c r="I27" s="14"/>
      <c r="Q27" s="3"/>
    </row>
    <row r="28" spans="1:20" x14ac:dyDescent="0.55000000000000004">
      <c r="Q28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4"/>
  <sheetViews>
    <sheetView rightToLeft="1" workbookViewId="0">
      <selection activeCell="U10" sqref="U10"/>
    </sheetView>
  </sheetViews>
  <sheetFormatPr defaultRowHeight="24" x14ac:dyDescent="0.55000000000000004"/>
  <cols>
    <col min="1" max="1" width="31.425781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21.140625" style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18.42578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4.75" x14ac:dyDescent="0.55000000000000004">
      <c r="A3" s="16" t="s">
        <v>76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24.75" x14ac:dyDescent="0.55000000000000004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6" spans="1:21" ht="24.75" x14ac:dyDescent="0.55000000000000004">
      <c r="A6" s="16" t="s">
        <v>3</v>
      </c>
      <c r="C6" s="17" t="s">
        <v>78</v>
      </c>
      <c r="D6" s="17" t="s">
        <v>78</v>
      </c>
      <c r="E6" s="17" t="s">
        <v>78</v>
      </c>
      <c r="F6" s="17" t="s">
        <v>78</v>
      </c>
      <c r="G6" s="17" t="s">
        <v>78</v>
      </c>
      <c r="H6" s="17" t="s">
        <v>78</v>
      </c>
      <c r="I6" s="17" t="s">
        <v>78</v>
      </c>
      <c r="J6" s="17" t="s">
        <v>78</v>
      </c>
      <c r="K6" s="17" t="s">
        <v>78</v>
      </c>
      <c r="M6" s="17" t="s">
        <v>79</v>
      </c>
      <c r="N6" s="17" t="s">
        <v>79</v>
      </c>
      <c r="O6" s="17" t="s">
        <v>79</v>
      </c>
      <c r="P6" s="17" t="s">
        <v>79</v>
      </c>
      <c r="Q6" s="17" t="s">
        <v>79</v>
      </c>
      <c r="R6" s="17" t="s">
        <v>79</v>
      </c>
      <c r="S6" s="17" t="s">
        <v>79</v>
      </c>
      <c r="T6" s="17" t="s">
        <v>79</v>
      </c>
      <c r="U6" s="17" t="s">
        <v>79</v>
      </c>
    </row>
    <row r="7" spans="1:21" ht="24.75" x14ac:dyDescent="0.55000000000000004">
      <c r="A7" s="17" t="s">
        <v>3</v>
      </c>
      <c r="C7" s="17" t="s">
        <v>91</v>
      </c>
      <c r="E7" s="17" t="s">
        <v>92</v>
      </c>
      <c r="G7" s="17" t="s">
        <v>93</v>
      </c>
      <c r="I7" s="17" t="s">
        <v>61</v>
      </c>
      <c r="K7" s="17" t="s">
        <v>94</v>
      </c>
      <c r="M7" s="17" t="s">
        <v>91</v>
      </c>
      <c r="O7" s="17" t="s">
        <v>92</v>
      </c>
      <c r="Q7" s="17" t="s">
        <v>93</v>
      </c>
      <c r="S7" s="17" t="s">
        <v>61</v>
      </c>
      <c r="U7" s="17" t="s">
        <v>94</v>
      </c>
    </row>
    <row r="8" spans="1:21" x14ac:dyDescent="0.55000000000000004">
      <c r="A8" s="1" t="s">
        <v>16</v>
      </c>
      <c r="C8" s="6">
        <v>0</v>
      </c>
      <c r="D8" s="4"/>
      <c r="E8" s="6">
        <v>137081943547</v>
      </c>
      <c r="F8" s="4"/>
      <c r="G8" s="6">
        <v>833787360</v>
      </c>
      <c r="H8" s="4"/>
      <c r="I8" s="6">
        <f>C8+E8+G8</f>
        <v>137915730907</v>
      </c>
      <c r="J8" s="4"/>
      <c r="K8" s="15">
        <f>I8/$I$13</f>
        <v>0.1859431505442673</v>
      </c>
      <c r="L8" s="4"/>
      <c r="M8" s="6">
        <v>0</v>
      </c>
      <c r="N8" s="4"/>
      <c r="O8" s="6">
        <v>223422664723</v>
      </c>
      <c r="P8" s="4"/>
      <c r="Q8" s="6">
        <v>1161371833</v>
      </c>
      <c r="R8" s="4"/>
      <c r="S8" s="6">
        <f>M8+O8+Q8</f>
        <v>224584036556</v>
      </c>
      <c r="T8" s="4"/>
      <c r="U8" s="8">
        <f>S8/$S$13</f>
        <v>0.18801349070815215</v>
      </c>
    </row>
    <row r="9" spans="1:21" x14ac:dyDescent="0.55000000000000004">
      <c r="A9" s="1" t="s">
        <v>19</v>
      </c>
      <c r="C9" s="6">
        <v>0</v>
      </c>
      <c r="D9" s="4"/>
      <c r="E9" s="6">
        <v>363298085609</v>
      </c>
      <c r="F9" s="4"/>
      <c r="G9" s="6">
        <v>27337701691</v>
      </c>
      <c r="H9" s="4"/>
      <c r="I9" s="6">
        <f t="shared" ref="I9:I12" si="0">C9+E9+G9</f>
        <v>390635787300</v>
      </c>
      <c r="J9" s="4"/>
      <c r="K9" s="15">
        <f t="shared" ref="K9:K12" si="1">I9/$I$13</f>
        <v>0.52666978979274359</v>
      </c>
      <c r="L9" s="4"/>
      <c r="M9" s="6">
        <v>0</v>
      </c>
      <c r="N9" s="4"/>
      <c r="O9" s="6">
        <v>572559379306</v>
      </c>
      <c r="P9" s="4"/>
      <c r="Q9" s="6">
        <v>24674030377</v>
      </c>
      <c r="R9" s="4"/>
      <c r="S9" s="6">
        <f t="shared" ref="S9:S12" si="2">M9+O9+Q9</f>
        <v>597233409683</v>
      </c>
      <c r="T9" s="4"/>
      <c r="U9" s="8">
        <f t="shared" ref="U9:U12" si="3">S9/$S$13</f>
        <v>0.49998183238653193</v>
      </c>
    </row>
    <row r="10" spans="1:21" x14ac:dyDescent="0.55000000000000004">
      <c r="A10" s="1" t="s">
        <v>18</v>
      </c>
      <c r="C10" s="6">
        <v>0</v>
      </c>
      <c r="D10" s="4"/>
      <c r="E10" s="6">
        <v>8096307055</v>
      </c>
      <c r="F10" s="4"/>
      <c r="G10" s="6">
        <v>6689126862</v>
      </c>
      <c r="H10" s="4"/>
      <c r="I10" s="6">
        <f t="shared" si="0"/>
        <v>14785433917</v>
      </c>
      <c r="J10" s="4"/>
      <c r="K10" s="15">
        <f t="shared" si="1"/>
        <v>1.9934275420292226E-2</v>
      </c>
      <c r="L10" s="4"/>
      <c r="M10" s="6">
        <v>0</v>
      </c>
      <c r="N10" s="4"/>
      <c r="O10" s="6">
        <v>20670027065</v>
      </c>
      <c r="P10" s="4"/>
      <c r="Q10" s="6">
        <v>6401674492</v>
      </c>
      <c r="R10" s="4"/>
      <c r="S10" s="6">
        <f t="shared" si="2"/>
        <v>27071701557</v>
      </c>
      <c r="T10" s="4"/>
      <c r="U10" s="8">
        <f t="shared" si="3"/>
        <v>2.2663432304422648E-2</v>
      </c>
    </row>
    <row r="11" spans="1:21" x14ac:dyDescent="0.55000000000000004">
      <c r="A11" s="1" t="s">
        <v>17</v>
      </c>
      <c r="C11" s="6">
        <v>0</v>
      </c>
      <c r="D11" s="4"/>
      <c r="E11" s="6">
        <v>46257841434</v>
      </c>
      <c r="F11" s="4"/>
      <c r="G11" s="6">
        <v>4745038389</v>
      </c>
      <c r="H11" s="4"/>
      <c r="I11" s="6">
        <f t="shared" si="0"/>
        <v>51002879823</v>
      </c>
      <c r="J11" s="4"/>
      <c r="K11" s="15">
        <f t="shared" si="1"/>
        <v>6.8763991596537413E-2</v>
      </c>
      <c r="L11" s="4"/>
      <c r="M11" s="6">
        <v>0</v>
      </c>
      <c r="N11" s="4"/>
      <c r="O11" s="6">
        <v>81831774624</v>
      </c>
      <c r="P11" s="4"/>
      <c r="Q11" s="6">
        <v>4864945805</v>
      </c>
      <c r="R11" s="4"/>
      <c r="S11" s="6">
        <f t="shared" si="2"/>
        <v>86696720429</v>
      </c>
      <c r="T11" s="4"/>
      <c r="U11" s="8">
        <f t="shared" si="3"/>
        <v>7.2579303902308365E-2</v>
      </c>
    </row>
    <row r="12" spans="1:21" x14ac:dyDescent="0.55000000000000004">
      <c r="A12" s="1" t="s">
        <v>15</v>
      </c>
      <c r="C12" s="6">
        <v>0</v>
      </c>
      <c r="D12" s="4"/>
      <c r="E12" s="6">
        <v>143947002153</v>
      </c>
      <c r="F12" s="4"/>
      <c r="G12" s="6">
        <v>3422287765</v>
      </c>
      <c r="H12" s="4"/>
      <c r="I12" s="6">
        <f t="shared" si="0"/>
        <v>147369289918</v>
      </c>
      <c r="J12" s="4"/>
      <c r="K12" s="15">
        <f t="shared" si="1"/>
        <v>0.19868879264615946</v>
      </c>
      <c r="L12" s="4"/>
      <c r="M12" s="6">
        <v>0</v>
      </c>
      <c r="N12" s="4"/>
      <c r="O12" s="6">
        <v>255463382179</v>
      </c>
      <c r="P12" s="4"/>
      <c r="Q12" s="6">
        <v>3460971762</v>
      </c>
      <c r="R12" s="4"/>
      <c r="S12" s="6">
        <f t="shared" si="2"/>
        <v>258924353941</v>
      </c>
      <c r="T12" s="4"/>
      <c r="U12" s="8">
        <f t="shared" si="3"/>
        <v>0.21676194069858493</v>
      </c>
    </row>
    <row r="13" spans="1:21" ht="24.75" thickBot="1" x14ac:dyDescent="0.6">
      <c r="C13" s="7">
        <f>SUM(C8:C12)</f>
        <v>0</v>
      </c>
      <c r="D13" s="4"/>
      <c r="E13" s="7">
        <f>SUM(E8:E12)</f>
        <v>698681179798</v>
      </c>
      <c r="F13" s="4"/>
      <c r="G13" s="7">
        <f>SUM(G8:G12)</f>
        <v>43027942067</v>
      </c>
      <c r="H13" s="4"/>
      <c r="I13" s="7">
        <f>SUM(I8:I12)</f>
        <v>741709121865</v>
      </c>
      <c r="J13" s="4"/>
      <c r="K13" s="11">
        <f>SUM(K8:K12)</f>
        <v>1</v>
      </c>
      <c r="L13" s="4"/>
      <c r="M13" s="7">
        <f>SUM(M8:M12)</f>
        <v>0</v>
      </c>
      <c r="N13" s="4"/>
      <c r="O13" s="7">
        <f>SUM(O8:O12)</f>
        <v>1153947227897</v>
      </c>
      <c r="P13" s="4"/>
      <c r="Q13" s="7">
        <f>SUM(Q8:Q12)</f>
        <v>40562994269</v>
      </c>
      <c r="R13" s="4"/>
      <c r="S13" s="7">
        <f>SUM(S8:S12)</f>
        <v>1194510222166</v>
      </c>
      <c r="T13" s="4"/>
      <c r="U13" s="11">
        <f>SUM(U8:U12)</f>
        <v>1</v>
      </c>
    </row>
    <row r="14" spans="1:21" ht="24.75" thickTop="1" x14ac:dyDescent="0.55000000000000004">
      <c r="E14" s="3"/>
      <c r="G14" s="3"/>
      <c r="O14" s="3"/>
      <c r="Q14" s="3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2022-11-26T12:51:33Z</dcterms:created>
  <dcterms:modified xsi:type="dcterms:W3CDTF">2022-11-29T12:39:11Z</dcterms:modified>
</cp:coreProperties>
</file>