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دی 99\تارنما\"/>
    </mc:Choice>
  </mc:AlternateContent>
  <xr:revisionPtr revIDLastSave="0" documentId="13_ncr:1_{1E0654FB-EC83-4C45-A0B2-B7372B510C23}" xr6:coauthVersionLast="46" xr6:coauthVersionMax="46" xr10:uidLastSave="{00000000-0000-0000-0000-000000000000}"/>
  <bookViews>
    <workbookView xWindow="-120" yWindow="-120" windowWidth="29040" windowHeight="15840" tabRatio="793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11" i="15" l="1"/>
  <c r="E7" i="15" s="1"/>
  <c r="C11" i="11"/>
  <c r="S10" i="7"/>
  <c r="G11" i="15"/>
  <c r="K11" i="11"/>
  <c r="U11" i="11"/>
  <c r="AK11" i="3"/>
  <c r="E8" i="15"/>
  <c r="E9" i="15"/>
  <c r="E9" i="14"/>
  <c r="C9" i="14"/>
  <c r="K9" i="13"/>
  <c r="K8" i="13"/>
  <c r="G9" i="13"/>
  <c r="G8" i="13"/>
  <c r="E9" i="13"/>
  <c r="I9" i="13"/>
  <c r="Q11" i="12"/>
  <c r="O11" i="12"/>
  <c r="M11" i="12"/>
  <c r="K11" i="12"/>
  <c r="I11" i="12"/>
  <c r="G11" i="12"/>
  <c r="E11" i="12"/>
  <c r="C11" i="12"/>
  <c r="U9" i="11"/>
  <c r="U10" i="11"/>
  <c r="U8" i="11"/>
  <c r="K9" i="11"/>
  <c r="K10" i="11"/>
  <c r="K8" i="11"/>
  <c r="E11" i="11"/>
  <c r="G11" i="11"/>
  <c r="I11" i="11"/>
  <c r="M11" i="11"/>
  <c r="O11" i="11"/>
  <c r="Q11" i="11"/>
  <c r="S11" i="11"/>
  <c r="E12" i="10"/>
  <c r="G12" i="10"/>
  <c r="I12" i="10"/>
  <c r="M12" i="10"/>
  <c r="O12" i="10"/>
  <c r="Q12" i="10"/>
  <c r="E13" i="9"/>
  <c r="G13" i="9"/>
  <c r="I13" i="9"/>
  <c r="M13" i="9"/>
  <c r="O13" i="9"/>
  <c r="Q13" i="9"/>
  <c r="I10" i="7"/>
  <c r="K10" i="7"/>
  <c r="M10" i="7"/>
  <c r="O10" i="7"/>
  <c r="Q10" i="7"/>
  <c r="S11" i="6"/>
  <c r="K11" i="6"/>
  <c r="M11" i="6"/>
  <c r="O11" i="6"/>
  <c r="Q11" i="6"/>
  <c r="AG11" i="3"/>
  <c r="AI11" i="3"/>
  <c r="Y12" i="1"/>
  <c r="Q11" i="3"/>
  <c r="S11" i="3"/>
  <c r="W11" i="3"/>
  <c r="AA11" i="3"/>
  <c r="E12" i="1"/>
  <c r="G12" i="1"/>
  <c r="K12" i="1"/>
  <c r="O12" i="1"/>
  <c r="U12" i="1"/>
  <c r="W12" i="1"/>
  <c r="E11" i="15" l="1"/>
  <c r="E10" i="15"/>
</calcChain>
</file>

<file path=xl/sharedStrings.xml><?xml version="1.0" encoding="utf-8"?>
<sst xmlns="http://schemas.openxmlformats.org/spreadsheetml/2006/main" count="391" uniqueCount="86">
  <si>
    <t>صندوق سرمایه‌گذاری در اوراق بهادار مبتنی بر سکه طلای مفید</t>
  </si>
  <si>
    <t>صورت وضعیت پورتفوی</t>
  </si>
  <si>
    <t>برای ماه منتهی به 1399/10/30</t>
  </si>
  <si>
    <t>نام شرکت</t>
  </si>
  <si>
    <t>1399/09/30</t>
  </si>
  <si>
    <t>تغییرات طی دوره</t>
  </si>
  <si>
    <t>1399/10/30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</si>
  <si>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</si>
  <si>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</si>
  <si>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</si>
  <si>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</si>
  <si>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</si>
  <si>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</si>
  <si>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</si>
  <si>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</si>
  <si>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سکه تمام بهارتحویل1روزه صادرات</t>
  </si>
  <si>
    <t>سکه تمام بهارتحویلی 1روزه رفاه</t>
  </si>
  <si>
    <t>سکه تمام بهارتحویلی1روزه سامان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</si>
  <si>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</si>
  <si>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</si>
  <si>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</si>
  <si>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</si>
  <si>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</si>
  <si>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</si>
  <si>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</si>
  <si>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</si>
  <si>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</si>
  <si>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اسنادخزانه-م11بودجه98-001013</t>
  </si>
  <si>
    <t>بله</t>
  </si>
  <si>
    <t>1398/07/09</t>
  </si>
  <si>
    <t>1400/10/13</t>
  </si>
  <si>
    <t>صكوك اجاره مخابرات-3 ماهه 16%</t>
  </si>
  <si>
    <t>1397/02/30</t>
  </si>
  <si>
    <t>1401/02/30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</si>
  <si>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</si>
  <si>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</si>
  <si>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</si>
  <si>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</si>
  <si>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</si>
  <si>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</si>
  <si>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</si>
  <si>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</si>
  <si>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</si>
  <si>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</si>
  <si>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</si>
  <si>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</si>
  <si>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</si>
  <si>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8568490232</t>
  </si>
  <si>
    <t>قرض الحسنه</t>
  </si>
  <si>
    <t>1397/11/10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</si>
  <si>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</si>
  <si>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</si>
  <si>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</si>
  <si>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</si>
  <si>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</si>
  <si>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</si>
  <si>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</si>
  <si>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</si>
  <si>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</si>
  <si>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</si>
  <si>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</si>
  <si>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</si>
  <si>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</si>
  <si>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</si>
  <si>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</si>
  <si>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</si>
  <si>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صکوک اجاره مخابرات-3 ماهه 16%</t>
  </si>
  <si>
    <t>سود و زیان ناشی از فروش</t>
  </si>
  <si>
    <t>اسنادخزانه-م3بودجه97-990721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</si>
  <si>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</si>
  <si>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</si>
  <si>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</si>
  <si>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</si>
  <si>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</si>
  <si>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</si>
  <si>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</si>
  <si>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</si>
  <si>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</si>
  <si>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</si>
  <si>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</si>
  <si>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</si>
  <si>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</si>
  <si>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</si>
  <si>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</si>
  <si>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1399/10/01</t>
  </si>
  <si>
    <t>سایردرآمدها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</si>
</sst>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543937</xdr:colOff>
      <xdr:row>38</xdr:row>
      <xdr:rowOff>124853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9A052A-ACAB-4938-8800-EDE5DAFA5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436863" y="0"/>
          <a:ext cx="7249537" cy="736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359E-6364-4069-A3B9-512220581512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3"/>
  <sheetViews>
    <sheetView rightToLeft="1" workbookViewId="0">
      <selection activeCell="I11" sqref="I11"/>
    </sheetView>
  </sheetViews>
  <sheetFormatPr defaultRowHeight="21.75" x14ac:dyDescent="0.5"/>
  <cols>
    <col min="1" max="1" width="30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5.855468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6" t="s">
        <v>57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17" ht="22.5" x14ac:dyDescent="0.5">
      <c r="A7" s="17" t="s">
        <v>57</v>
      </c>
      <c r="C7" s="17" t="s">
        <v>73</v>
      </c>
      <c r="E7" s="17" t="s">
        <v>70</v>
      </c>
      <c r="G7" s="17" t="s">
        <v>71</v>
      </c>
      <c r="I7" s="17" t="s">
        <v>74</v>
      </c>
      <c r="K7" s="17" t="s">
        <v>73</v>
      </c>
      <c r="M7" s="17" t="s">
        <v>70</v>
      </c>
      <c r="O7" s="17" t="s">
        <v>71</v>
      </c>
      <c r="Q7" s="17" t="s">
        <v>74</v>
      </c>
    </row>
    <row r="8" spans="1:17" x14ac:dyDescent="0.5">
      <c r="A8" s="1" t="s">
        <v>68</v>
      </c>
      <c r="C8" s="3">
        <v>0</v>
      </c>
      <c r="E8" s="3">
        <v>0</v>
      </c>
      <c r="G8" s="3">
        <v>0</v>
      </c>
      <c r="I8" s="3">
        <v>0</v>
      </c>
      <c r="K8" s="3">
        <v>0</v>
      </c>
      <c r="M8" s="3">
        <v>0</v>
      </c>
      <c r="O8" s="3">
        <v>784874230</v>
      </c>
      <c r="Q8" s="3">
        <v>784874230</v>
      </c>
    </row>
    <row r="9" spans="1:17" x14ac:dyDescent="0.5">
      <c r="A9" s="1" t="s">
        <v>31</v>
      </c>
      <c r="C9" s="3">
        <v>242622950</v>
      </c>
      <c r="E9" s="3">
        <v>739865875</v>
      </c>
      <c r="G9" s="3">
        <v>0</v>
      </c>
      <c r="I9" s="3">
        <v>982488825</v>
      </c>
      <c r="K9" s="3">
        <v>1219948880</v>
      </c>
      <c r="M9" s="3">
        <v>240456410</v>
      </c>
      <c r="O9" s="3">
        <v>0</v>
      </c>
      <c r="Q9" s="3">
        <v>1460405290</v>
      </c>
    </row>
    <row r="10" spans="1:17" x14ac:dyDescent="0.5">
      <c r="A10" s="1" t="s">
        <v>27</v>
      </c>
      <c r="C10" s="3">
        <v>0</v>
      </c>
      <c r="E10" s="3">
        <v>331179962</v>
      </c>
      <c r="G10" s="3">
        <v>0</v>
      </c>
      <c r="I10" s="3">
        <v>331179962</v>
      </c>
      <c r="K10" s="3">
        <v>0</v>
      </c>
      <c r="M10" s="3">
        <v>1098380396</v>
      </c>
      <c r="O10" s="3">
        <v>0</v>
      </c>
      <c r="Q10" s="3">
        <v>1098380396</v>
      </c>
    </row>
    <row r="11" spans="1:17" ht="22.5" thickBot="1" x14ac:dyDescent="0.55000000000000004">
      <c r="C11" s="5">
        <f>SUM(C8:C10)</f>
        <v>242622950</v>
      </c>
      <c r="E11" s="5">
        <f>SUM(E8:E10)</f>
        <v>1071045837</v>
      </c>
      <c r="G11" s="5">
        <f>SUM(G8:G10)</f>
        <v>0</v>
      </c>
      <c r="I11" s="5">
        <f>SUM(I8:I10)</f>
        <v>1313668787</v>
      </c>
      <c r="K11" s="5">
        <f>SUM(K8:K10)</f>
        <v>1219948880</v>
      </c>
      <c r="M11" s="5">
        <f>SUM(M8:M10)</f>
        <v>1338836806</v>
      </c>
      <c r="O11" s="5">
        <f>SUM(O8:O10)</f>
        <v>784874230</v>
      </c>
      <c r="Q11" s="5">
        <f>SUM(Q8:Q10)</f>
        <v>3343659916</v>
      </c>
    </row>
    <row r="12" spans="1:17" ht="22.5" thickTop="1" x14ac:dyDescent="0.5"/>
    <row r="13" spans="1:17" x14ac:dyDescent="0.5">
      <c r="K13" s="3"/>
    </row>
  </sheetData>
  <mergeCells count="14">
    <mergeCell ref="A4:Q4"/>
    <mergeCell ref="A2:Q2"/>
    <mergeCell ref="A3:Q3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K13" sqref="K13"/>
    </sheetView>
  </sheetViews>
  <sheetFormatPr defaultRowHeight="21.75" x14ac:dyDescent="0.5"/>
  <cols>
    <col min="1" max="1" width="23.8554687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31.5703125" style="1" bestFit="1" customWidth="1"/>
    <col min="6" max="6" width="1" style="1" customWidth="1"/>
    <col min="7" max="7" width="27.42578125" style="1" bestFit="1" customWidth="1"/>
    <col min="8" max="8" width="1" style="1" customWidth="1"/>
    <col min="9" max="9" width="31.5703125" style="1" bestFit="1" customWidth="1"/>
    <col min="10" max="10" width="1" style="1" customWidth="1"/>
    <col min="11" max="11" width="27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2.5" x14ac:dyDescent="0.5">
      <c r="A6" s="17" t="s">
        <v>75</v>
      </c>
      <c r="B6" s="17" t="s">
        <v>75</v>
      </c>
      <c r="C6" s="17" t="s">
        <v>75</v>
      </c>
      <c r="E6" s="17" t="s">
        <v>55</v>
      </c>
      <c r="F6" s="17" t="s">
        <v>55</v>
      </c>
      <c r="G6" s="17" t="s">
        <v>55</v>
      </c>
      <c r="I6" s="17" t="s">
        <v>56</v>
      </c>
      <c r="J6" s="17" t="s">
        <v>56</v>
      </c>
      <c r="K6" s="17" t="s">
        <v>56</v>
      </c>
    </row>
    <row r="7" spans="1:11" ht="22.5" x14ac:dyDescent="0.5">
      <c r="A7" s="17" t="s">
        <v>76</v>
      </c>
      <c r="C7" s="17" t="s">
        <v>37</v>
      </c>
      <c r="E7" s="17" t="s">
        <v>77</v>
      </c>
      <c r="G7" s="17" t="s">
        <v>78</v>
      </c>
      <c r="I7" s="17" t="s">
        <v>77</v>
      </c>
      <c r="K7" s="17" t="s">
        <v>78</v>
      </c>
    </row>
    <row r="8" spans="1:11" x14ac:dyDescent="0.5">
      <c r="A8" s="4" t="s">
        <v>43</v>
      </c>
      <c r="C8" s="1" t="s">
        <v>44</v>
      </c>
      <c r="E8" s="3">
        <v>2574558</v>
      </c>
      <c r="G8" s="7">
        <f>E8/$E$9</f>
        <v>1</v>
      </c>
      <c r="I8" s="3">
        <v>152768775</v>
      </c>
      <c r="K8" s="7">
        <f>I8/$I$9</f>
        <v>1</v>
      </c>
    </row>
    <row r="9" spans="1:11" ht="22.5" thickBot="1" x14ac:dyDescent="0.55000000000000004">
      <c r="E9" s="5">
        <f>SUM(E8)</f>
        <v>2574558</v>
      </c>
      <c r="G9" s="8">
        <f>SUM(G8)</f>
        <v>1</v>
      </c>
      <c r="I9" s="5">
        <f>SUM(I8)</f>
        <v>152768775</v>
      </c>
      <c r="K9" s="13">
        <f>SUM(K8)</f>
        <v>1</v>
      </c>
    </row>
    <row r="10" spans="1:11" ht="22.5" thickTop="1" x14ac:dyDescent="0.5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R14" sqref="R14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2.5" x14ac:dyDescent="0.5">
      <c r="A2" s="15" t="s">
        <v>0</v>
      </c>
      <c r="B2" s="15"/>
      <c r="C2" s="15"/>
      <c r="D2" s="15"/>
      <c r="E2" s="15"/>
    </row>
    <row r="3" spans="1:5" ht="22.5" x14ac:dyDescent="0.5">
      <c r="A3" s="15" t="s">
        <v>53</v>
      </c>
      <c r="B3" s="15"/>
      <c r="C3" s="15"/>
      <c r="D3" s="15"/>
      <c r="E3" s="15"/>
    </row>
    <row r="4" spans="1:5" ht="22.5" x14ac:dyDescent="0.5">
      <c r="A4" s="15" t="s">
        <v>2</v>
      </c>
      <c r="B4" s="15"/>
      <c r="C4" s="15"/>
      <c r="D4" s="15"/>
      <c r="E4" s="15"/>
    </row>
    <row r="6" spans="1:5" ht="44.25" customHeight="1" x14ac:dyDescent="0.5">
      <c r="A6" s="16" t="s">
        <v>79</v>
      </c>
      <c r="C6" s="17" t="s">
        <v>55</v>
      </c>
      <c r="E6" s="18" t="s">
        <v>56</v>
      </c>
    </row>
    <row r="7" spans="1:5" ht="22.5" x14ac:dyDescent="0.5">
      <c r="A7" s="17" t="s">
        <v>79</v>
      </c>
      <c r="C7" s="17" t="s">
        <v>40</v>
      </c>
      <c r="E7" s="17" t="s">
        <v>40</v>
      </c>
    </row>
    <row r="8" spans="1:5" ht="27" customHeight="1" x14ac:dyDescent="0.5">
      <c r="A8" s="4" t="s">
        <v>80</v>
      </c>
      <c r="C8" s="3">
        <v>28124590</v>
      </c>
      <c r="E8" s="3">
        <v>214265854</v>
      </c>
    </row>
    <row r="9" spans="1:5" ht="27" customHeight="1" thickBot="1" x14ac:dyDescent="0.6">
      <c r="A9" s="2" t="s">
        <v>62</v>
      </c>
      <c r="C9" s="5">
        <f>SUM(C8)</f>
        <v>28124590</v>
      </c>
      <c r="E9" s="5">
        <f>SUM(E8)</f>
        <v>214265854</v>
      </c>
    </row>
    <row r="10" spans="1:5" ht="22.5" thickTop="1" x14ac:dyDescent="0.5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5"/>
  <sheetViews>
    <sheetView rightToLeft="1" workbookViewId="0">
      <selection activeCell="B23" sqref="B23"/>
    </sheetView>
  </sheetViews>
  <sheetFormatPr defaultRowHeight="21.75" x14ac:dyDescent="0.5"/>
  <cols>
    <col min="1" max="1" width="27.7109375" style="1" bestFit="1" customWidth="1"/>
    <col min="2" max="2" width="1" style="1" customWidth="1"/>
    <col min="3" max="3" width="11.285156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8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1.285156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19.85546875" style="1" bestFit="1" customWidth="1"/>
    <col min="24" max="24" width="1" style="1" customWidth="1"/>
    <col min="25" max="25" width="30" style="1" bestFit="1" customWidth="1"/>
    <col min="26" max="26" width="1" style="1" customWidth="1"/>
    <col min="27" max="16384" width="9.140625" style="1"/>
  </cols>
  <sheetData>
    <row r="2" spans="1:25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5">
      <c r="Y5" s="3"/>
    </row>
    <row r="6" spans="1:25" ht="22.5" x14ac:dyDescent="0.5">
      <c r="A6" s="16" t="s">
        <v>3</v>
      </c>
      <c r="C6" s="17" t="s">
        <v>84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2.5" x14ac:dyDescent="0.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2.5" x14ac:dyDescent="0.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5">
      <c r="A9" s="1" t="s">
        <v>15</v>
      </c>
      <c r="C9" s="6">
        <v>757500</v>
      </c>
      <c r="D9" s="6"/>
      <c r="E9" s="6">
        <v>334997200095</v>
      </c>
      <c r="F9" s="6"/>
      <c r="G9" s="6">
        <v>884410603125</v>
      </c>
      <c r="H9" s="6"/>
      <c r="I9" s="6">
        <v>0</v>
      </c>
      <c r="J9" s="6"/>
      <c r="K9" s="6">
        <v>0</v>
      </c>
      <c r="L9" s="6"/>
      <c r="M9" s="6">
        <v>-32800</v>
      </c>
      <c r="N9" s="6"/>
      <c r="O9" s="6">
        <v>37089663794</v>
      </c>
      <c r="P9" s="6"/>
      <c r="Q9" s="6">
        <v>724700</v>
      </c>
      <c r="R9" s="6"/>
      <c r="S9" s="6">
        <v>1025331</v>
      </c>
      <c r="T9" s="6"/>
      <c r="U9" s="6">
        <v>320491710762</v>
      </c>
      <c r="V9" s="6"/>
      <c r="W9" s="6">
        <v>742128553980.375</v>
      </c>
      <c r="Y9" s="7">
        <v>0.34438487952058489</v>
      </c>
    </row>
    <row r="10" spans="1:25" x14ac:dyDescent="0.5">
      <c r="A10" s="1" t="s">
        <v>16</v>
      </c>
      <c r="C10" s="6">
        <v>1225500</v>
      </c>
      <c r="D10" s="6"/>
      <c r="E10" s="6">
        <v>585276321911</v>
      </c>
      <c r="F10" s="6"/>
      <c r="G10" s="6">
        <v>1433009641068.75</v>
      </c>
      <c r="H10" s="6"/>
      <c r="I10" s="6">
        <v>0</v>
      </c>
      <c r="J10" s="6"/>
      <c r="K10" s="6">
        <v>0</v>
      </c>
      <c r="L10" s="6"/>
      <c r="M10" s="6">
        <v>-43500</v>
      </c>
      <c r="N10" s="6"/>
      <c r="O10" s="6">
        <v>50258409150</v>
      </c>
      <c r="P10" s="6"/>
      <c r="Q10" s="6">
        <v>1182000</v>
      </c>
      <c r="R10" s="6"/>
      <c r="S10" s="6">
        <v>1024999</v>
      </c>
      <c r="T10" s="6"/>
      <c r="U10" s="6">
        <v>564501519777</v>
      </c>
      <c r="V10" s="6"/>
      <c r="W10" s="6">
        <v>1210034381977.5</v>
      </c>
      <c r="Y10" s="7">
        <v>0.56151665721260802</v>
      </c>
    </row>
    <row r="11" spans="1:25" x14ac:dyDescent="0.5">
      <c r="A11" s="1" t="s">
        <v>17</v>
      </c>
      <c r="C11" s="6">
        <v>167600</v>
      </c>
      <c r="D11" s="6"/>
      <c r="E11" s="6">
        <v>105677179644</v>
      </c>
      <c r="F11" s="6"/>
      <c r="G11" s="6">
        <v>195846885000</v>
      </c>
      <c r="H11" s="6"/>
      <c r="I11" s="6">
        <v>0</v>
      </c>
      <c r="J11" s="6"/>
      <c r="K11" s="6">
        <v>0</v>
      </c>
      <c r="L11" s="6"/>
      <c r="M11" s="6">
        <v>-33300</v>
      </c>
      <c r="N11" s="6"/>
      <c r="O11" s="6">
        <v>37357099779</v>
      </c>
      <c r="P11" s="6"/>
      <c r="Q11" s="6">
        <v>134300</v>
      </c>
      <c r="R11" s="6"/>
      <c r="S11" s="6">
        <v>1025331</v>
      </c>
      <c r="T11" s="6"/>
      <c r="U11" s="6">
        <v>84680460772</v>
      </c>
      <c r="V11" s="6"/>
      <c r="W11" s="6">
        <v>137529825858.375</v>
      </c>
      <c r="Y11" s="7">
        <v>6.3820738677541802E-2</v>
      </c>
    </row>
    <row r="12" spans="1:25" ht="22.5" thickBot="1" x14ac:dyDescent="0.55000000000000004">
      <c r="E12" s="5">
        <f>SUM(E9:E11)</f>
        <v>1025950701650</v>
      </c>
      <c r="G12" s="5">
        <f>SUM(G9:G11)</f>
        <v>2513267129193.75</v>
      </c>
      <c r="K12" s="5">
        <f>SUM(K9:K11)</f>
        <v>0</v>
      </c>
      <c r="O12" s="5">
        <f>SUM(O9:O11)</f>
        <v>124705172723</v>
      </c>
      <c r="U12" s="5">
        <f>SUM(U9:U11)</f>
        <v>969673691311</v>
      </c>
      <c r="W12" s="5">
        <f>SUM(W9:W11)</f>
        <v>2089692761816.25</v>
      </c>
      <c r="Y12" s="8">
        <f>SUM(Y9:Y11)</f>
        <v>0.96972227541073464</v>
      </c>
    </row>
    <row r="13" spans="1:25" ht="22.5" thickTop="1" x14ac:dyDescent="0.5">
      <c r="G13" s="3"/>
    </row>
    <row r="14" spans="1:25" x14ac:dyDescent="0.5">
      <c r="W14" s="3"/>
    </row>
    <row r="15" spans="1:25" x14ac:dyDescent="0.5">
      <c r="W15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4"/>
  <sheetViews>
    <sheetView rightToLeft="1" workbookViewId="0">
      <selection activeCell="AK5" sqref="AK5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1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.28515625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9.28515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6.85546875" style="1" bestFit="1" customWidth="1"/>
    <col min="22" max="22" width="1" style="1" customWidth="1"/>
    <col min="23" max="23" width="15.14062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1.5703125" style="1" bestFit="1" customWidth="1"/>
    <col min="28" max="28" width="1" style="1" customWidth="1"/>
    <col min="29" max="29" width="8.28515625" style="1" bestFit="1" customWidth="1"/>
    <col min="30" max="30" width="1" style="1" customWidth="1"/>
    <col min="31" max="31" width="18.5703125" style="1" bestFit="1" customWidth="1"/>
    <col min="32" max="32" width="1" style="1" customWidth="1"/>
    <col min="33" max="33" width="15.42578125" style="1" bestFit="1" customWidth="1"/>
    <col min="34" max="34" width="1" style="1" customWidth="1"/>
    <col min="35" max="35" width="19.85546875" style="1" bestFit="1" customWidth="1"/>
    <col min="36" max="36" width="1" style="1" customWidth="1"/>
    <col min="37" max="37" width="30" style="1" bestFit="1" customWidth="1"/>
    <col min="38" max="38" width="1" style="1" customWidth="1"/>
    <col min="39" max="16384" width="9.140625" style="1"/>
  </cols>
  <sheetData>
    <row r="2" spans="1:3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5">
      <c r="AK5" s="3"/>
    </row>
    <row r="6" spans="1:37" ht="22.5" x14ac:dyDescent="0.5">
      <c r="A6" s="17" t="s">
        <v>19</v>
      </c>
      <c r="B6" s="17" t="s">
        <v>19</v>
      </c>
      <c r="C6" s="17" t="s">
        <v>19</v>
      </c>
      <c r="D6" s="17" t="s">
        <v>19</v>
      </c>
      <c r="E6" s="17" t="s">
        <v>19</v>
      </c>
      <c r="F6" s="17" t="s">
        <v>19</v>
      </c>
      <c r="G6" s="17" t="s">
        <v>19</v>
      </c>
      <c r="H6" s="17" t="s">
        <v>19</v>
      </c>
      <c r="I6" s="17" t="s">
        <v>19</v>
      </c>
      <c r="J6" s="17" t="s">
        <v>19</v>
      </c>
      <c r="K6" s="17" t="s">
        <v>19</v>
      </c>
      <c r="L6" s="17" t="s">
        <v>19</v>
      </c>
      <c r="M6" s="17" t="s">
        <v>19</v>
      </c>
      <c r="O6" s="17" t="s">
        <v>84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2.5" x14ac:dyDescent="0.5">
      <c r="A7" s="16" t="s">
        <v>20</v>
      </c>
      <c r="C7" s="16" t="s">
        <v>21</v>
      </c>
      <c r="E7" s="16" t="s">
        <v>22</v>
      </c>
      <c r="G7" s="16" t="s">
        <v>23</v>
      </c>
      <c r="I7" s="16" t="s">
        <v>24</v>
      </c>
      <c r="K7" s="16" t="s">
        <v>25</v>
      </c>
      <c r="M7" s="16" t="s">
        <v>18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26</v>
      </c>
      <c r="AG7" s="16" t="s">
        <v>8</v>
      </c>
      <c r="AI7" s="16" t="s">
        <v>9</v>
      </c>
      <c r="AK7" s="16" t="s">
        <v>13</v>
      </c>
    </row>
    <row r="8" spans="1:37" ht="22.5" x14ac:dyDescent="0.5">
      <c r="A8" s="17" t="s">
        <v>20</v>
      </c>
      <c r="C8" s="17" t="s">
        <v>21</v>
      </c>
      <c r="E8" s="17" t="s">
        <v>22</v>
      </c>
      <c r="G8" s="17" t="s">
        <v>23</v>
      </c>
      <c r="I8" s="17" t="s">
        <v>24</v>
      </c>
      <c r="K8" s="17" t="s">
        <v>25</v>
      </c>
      <c r="M8" s="17" t="s">
        <v>18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26</v>
      </c>
      <c r="AG8" s="17" t="s">
        <v>8</v>
      </c>
      <c r="AI8" s="17" t="s">
        <v>9</v>
      </c>
      <c r="AK8" s="17" t="s">
        <v>13</v>
      </c>
    </row>
    <row r="9" spans="1:37" x14ac:dyDescent="0.5">
      <c r="A9" s="1" t="s">
        <v>27</v>
      </c>
      <c r="C9" s="1" t="s">
        <v>28</v>
      </c>
      <c r="E9" s="1" t="s">
        <v>28</v>
      </c>
      <c r="G9" s="1" t="s">
        <v>29</v>
      </c>
      <c r="I9" s="1" t="s">
        <v>30</v>
      </c>
      <c r="K9" s="3">
        <v>0</v>
      </c>
      <c r="M9" s="3">
        <v>0</v>
      </c>
      <c r="O9" s="3">
        <v>40000</v>
      </c>
      <c r="Q9" s="3">
        <v>32586753066</v>
      </c>
      <c r="S9" s="3">
        <v>33353953500</v>
      </c>
      <c r="U9" s="3">
        <v>0</v>
      </c>
      <c r="W9" s="3">
        <v>0</v>
      </c>
      <c r="Y9" s="3">
        <v>0</v>
      </c>
      <c r="AA9" s="3">
        <v>0</v>
      </c>
      <c r="AC9" s="3">
        <v>40000</v>
      </c>
      <c r="AE9" s="3">
        <v>842281</v>
      </c>
      <c r="AG9" s="3">
        <v>32586753066</v>
      </c>
      <c r="AI9" s="3">
        <v>33685133462</v>
      </c>
      <c r="AK9" s="7">
        <v>1.5631591813475031E-2</v>
      </c>
    </row>
    <row r="10" spans="1:37" x14ac:dyDescent="0.5">
      <c r="A10" s="1" t="s">
        <v>31</v>
      </c>
      <c r="C10" s="1" t="s">
        <v>28</v>
      </c>
      <c r="E10" s="1" t="s">
        <v>28</v>
      </c>
      <c r="G10" s="1" t="s">
        <v>32</v>
      </c>
      <c r="I10" s="1" t="s">
        <v>33</v>
      </c>
      <c r="K10" s="3">
        <v>16</v>
      </c>
      <c r="M10" s="3">
        <v>16</v>
      </c>
      <c r="O10" s="3">
        <v>18500</v>
      </c>
      <c r="Q10" s="3">
        <v>17135873507</v>
      </c>
      <c r="S10" s="3">
        <v>17756781000</v>
      </c>
      <c r="U10" s="3">
        <v>0</v>
      </c>
      <c r="W10" s="3">
        <v>0</v>
      </c>
      <c r="Y10" s="3">
        <v>0</v>
      </c>
      <c r="AA10" s="3">
        <v>0</v>
      </c>
      <c r="AC10" s="3">
        <v>18500</v>
      </c>
      <c r="AE10" s="3">
        <v>1000000</v>
      </c>
      <c r="AG10" s="3">
        <v>17135873507</v>
      </c>
      <c r="AI10" s="3">
        <v>18496646875</v>
      </c>
      <c r="AK10" s="7">
        <v>8.5833720740384374E-3</v>
      </c>
    </row>
    <row r="11" spans="1:37" ht="22.5" thickBot="1" x14ac:dyDescent="0.55000000000000004">
      <c r="Q11" s="5">
        <f>SUM(Q9:Q10)</f>
        <v>49722626573</v>
      </c>
      <c r="S11" s="5">
        <f>SUM(S9:S10)</f>
        <v>51110734500</v>
      </c>
      <c r="W11" s="5">
        <f>SUM(W9:W10)</f>
        <v>0</v>
      </c>
      <c r="AA11" s="5">
        <f>SUM(AA9:AA10)</f>
        <v>0</v>
      </c>
      <c r="AE11" s="9"/>
      <c r="AG11" s="5">
        <f>SUM(AG9:AG10)</f>
        <v>49722626573</v>
      </c>
      <c r="AI11" s="5">
        <f>SUM(AI9:AI10)</f>
        <v>52181780337</v>
      </c>
      <c r="AK11" s="8">
        <f>SUM(AK9:AK10)</f>
        <v>2.4214963887513468E-2</v>
      </c>
    </row>
    <row r="12" spans="1:37" ht="22.5" thickTop="1" x14ac:dyDescent="0.5">
      <c r="AK12" s="3"/>
    </row>
    <row r="14" spans="1:37" x14ac:dyDescent="0.5">
      <c r="AK14" s="7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M12" sqref="M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x14ac:dyDescent="0.5">
      <c r="S5" s="3"/>
    </row>
    <row r="6" spans="1:19" ht="22.5" x14ac:dyDescent="0.5">
      <c r="A6" s="16" t="s">
        <v>35</v>
      </c>
      <c r="C6" s="17" t="s">
        <v>36</v>
      </c>
      <c r="D6" s="17" t="s">
        <v>36</v>
      </c>
      <c r="E6" s="17" t="s">
        <v>36</v>
      </c>
      <c r="F6" s="17" t="s">
        <v>36</v>
      </c>
      <c r="G6" s="17" t="s">
        <v>36</v>
      </c>
      <c r="H6" s="17" t="s">
        <v>36</v>
      </c>
      <c r="I6" s="17" t="s">
        <v>36</v>
      </c>
      <c r="K6" s="17" t="s">
        <v>84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2.5" x14ac:dyDescent="0.5">
      <c r="A7" s="17" t="s">
        <v>35</v>
      </c>
      <c r="C7" s="17" t="s">
        <v>37</v>
      </c>
      <c r="E7" s="17" t="s">
        <v>38</v>
      </c>
      <c r="G7" s="17" t="s">
        <v>39</v>
      </c>
      <c r="I7" s="17" t="s">
        <v>25</v>
      </c>
      <c r="K7" s="17" t="s">
        <v>40</v>
      </c>
      <c r="M7" s="17" t="s">
        <v>41</v>
      </c>
      <c r="O7" s="17" t="s">
        <v>42</v>
      </c>
      <c r="Q7" s="17" t="s">
        <v>40</v>
      </c>
      <c r="S7" s="17" t="s">
        <v>34</v>
      </c>
    </row>
    <row r="8" spans="1:19" x14ac:dyDescent="0.5">
      <c r="A8" s="1" t="s">
        <v>43</v>
      </c>
      <c r="C8" s="1" t="s">
        <v>44</v>
      </c>
      <c r="E8" s="1" t="s">
        <v>45</v>
      </c>
      <c r="G8" s="1" t="s">
        <v>46</v>
      </c>
      <c r="I8" s="1">
        <v>0</v>
      </c>
      <c r="K8" s="3">
        <v>7942620206</v>
      </c>
      <c r="M8" s="3">
        <v>129842574558</v>
      </c>
      <c r="O8" s="3">
        <v>128107500000</v>
      </c>
      <c r="Q8" s="3">
        <v>9677694764</v>
      </c>
      <c r="S8" s="7">
        <v>4.4909358728504999E-3</v>
      </c>
    </row>
    <row r="9" spans="1:19" x14ac:dyDescent="0.5">
      <c r="A9" s="1" t="s">
        <v>43</v>
      </c>
      <c r="C9" s="1" t="s">
        <v>47</v>
      </c>
      <c r="E9" s="1" t="s">
        <v>48</v>
      </c>
      <c r="G9" s="1" t="s">
        <v>49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7">
        <v>2.3202508357446375E-7</v>
      </c>
    </row>
    <row r="10" spans="1:19" x14ac:dyDescent="0.5">
      <c r="A10" s="1" t="s">
        <v>50</v>
      </c>
      <c r="C10" s="1" t="s">
        <v>51</v>
      </c>
      <c r="E10" s="1" t="s">
        <v>45</v>
      </c>
      <c r="G10" s="1" t="s">
        <v>52</v>
      </c>
      <c r="I10" s="1">
        <v>0</v>
      </c>
      <c r="K10" s="3">
        <v>480000</v>
      </c>
      <c r="M10" s="3">
        <v>0</v>
      </c>
      <c r="O10" s="3">
        <v>0</v>
      </c>
      <c r="Q10" s="3">
        <v>480000</v>
      </c>
      <c r="S10" s="7">
        <v>2.2274408023148518E-7</v>
      </c>
    </row>
    <row r="11" spans="1:19" ht="22.5" thickBot="1" x14ac:dyDescent="0.55000000000000004">
      <c r="A11" s="4"/>
      <c r="K11" s="5">
        <f>SUM(K8:K10)</f>
        <v>7943600206</v>
      </c>
      <c r="M11" s="5">
        <f>SUM(M8:M10)</f>
        <v>129842574558</v>
      </c>
      <c r="O11" s="5">
        <f>SUM(O8:O10)</f>
        <v>128107500000</v>
      </c>
      <c r="Q11" s="5">
        <f>SUM(Q8:Q10)</f>
        <v>9678674764</v>
      </c>
      <c r="S11" s="8">
        <f>SUM(S8:S10)</f>
        <v>4.4913906420143059E-3</v>
      </c>
    </row>
    <row r="12" spans="1:19" ht="22.5" thickTop="1" x14ac:dyDescent="0.5"/>
    <row r="13" spans="1:19" x14ac:dyDescent="0.5">
      <c r="Q13" s="3"/>
      <c r="S13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E20" sqref="E20"/>
    </sheetView>
  </sheetViews>
  <sheetFormatPr defaultRowHeight="21.75" x14ac:dyDescent="0.5"/>
  <cols>
    <col min="1" max="1" width="22.42578125" style="1" bestFit="1" customWidth="1"/>
    <col min="2" max="2" width="1" style="1" customWidth="1"/>
    <col min="3" max="3" width="19.425781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30" style="1" bestFit="1" customWidth="1"/>
    <col min="8" max="8" width="1" style="1" customWidth="1"/>
    <col min="9" max="16384" width="9.140625" style="1"/>
  </cols>
  <sheetData>
    <row r="2" spans="1:7" ht="22.5" x14ac:dyDescent="0.5">
      <c r="A2" s="15" t="s">
        <v>0</v>
      </c>
      <c r="B2" s="15"/>
      <c r="C2" s="15"/>
      <c r="D2" s="15"/>
      <c r="E2" s="15"/>
      <c r="F2" s="15"/>
      <c r="G2" s="15"/>
    </row>
    <row r="3" spans="1:7" ht="22.5" x14ac:dyDescent="0.5">
      <c r="A3" s="15" t="s">
        <v>53</v>
      </c>
      <c r="B3" s="15"/>
      <c r="C3" s="15"/>
      <c r="D3" s="15"/>
      <c r="E3" s="15"/>
      <c r="F3" s="15"/>
      <c r="G3" s="15"/>
    </row>
    <row r="4" spans="1:7" ht="22.5" x14ac:dyDescent="0.5">
      <c r="A4" s="15" t="s">
        <v>2</v>
      </c>
      <c r="B4" s="15"/>
      <c r="C4" s="15"/>
      <c r="D4" s="15"/>
      <c r="E4" s="15"/>
      <c r="F4" s="15"/>
      <c r="G4" s="15"/>
    </row>
    <row r="6" spans="1:7" ht="22.5" x14ac:dyDescent="0.5">
      <c r="A6" s="17" t="s">
        <v>57</v>
      </c>
      <c r="C6" s="17" t="s">
        <v>40</v>
      </c>
      <c r="E6" s="17" t="s">
        <v>72</v>
      </c>
      <c r="G6" s="17" t="s">
        <v>13</v>
      </c>
    </row>
    <row r="7" spans="1:7" x14ac:dyDescent="0.5">
      <c r="A7" s="1" t="s">
        <v>81</v>
      </c>
      <c r="C7" s="6">
        <v>-298869194652</v>
      </c>
      <c r="E7" s="7">
        <f>C7/$C$11</f>
        <v>1.0045185067405442</v>
      </c>
      <c r="G7" s="7">
        <v>-0.13869029973392594</v>
      </c>
    </row>
    <row r="8" spans="1:7" x14ac:dyDescent="0.5">
      <c r="A8" s="1" t="s">
        <v>82</v>
      </c>
      <c r="C8" s="3">
        <v>1313668787</v>
      </c>
      <c r="E8" s="7">
        <f t="shared" ref="E8:E10" si="0">C8/$C$11</f>
        <v>-4.4153249377388492E-3</v>
      </c>
      <c r="G8" s="7">
        <v>6.0960822018567881E-4</v>
      </c>
    </row>
    <row r="9" spans="1:7" x14ac:dyDescent="0.5">
      <c r="A9" s="1" t="s">
        <v>83</v>
      </c>
      <c r="C9" s="3">
        <v>2574558</v>
      </c>
      <c r="E9" s="7">
        <f t="shared" si="0"/>
        <v>-8.6532543465654072E-6</v>
      </c>
      <c r="G9" s="7">
        <v>1.1947240702346085E-6</v>
      </c>
    </row>
    <row r="10" spans="1:7" x14ac:dyDescent="0.5">
      <c r="A10" s="1" t="s">
        <v>85</v>
      </c>
      <c r="C10" s="14">
        <v>28124590</v>
      </c>
      <c r="E10" s="7">
        <f t="shared" si="0"/>
        <v>-9.4528548458752915E-5</v>
      </c>
      <c r="G10" s="7">
        <v>1.3051220690495054E-5</v>
      </c>
    </row>
    <row r="11" spans="1:7" ht="22.5" thickBot="1" x14ac:dyDescent="0.55000000000000004">
      <c r="C11" s="10">
        <f>SUM(C7:C10)</f>
        <v>-297524826717</v>
      </c>
      <c r="E11" s="8">
        <f>SUM(E7:E10)</f>
        <v>1</v>
      </c>
      <c r="G11" s="8">
        <f>SUM(G7:G10)</f>
        <v>-0.13806644556897951</v>
      </c>
    </row>
    <row r="12" spans="1:7" ht="22.5" thickTop="1" x14ac:dyDescent="0.5"/>
    <row r="13" spans="1:7" x14ac:dyDescent="0.5">
      <c r="G13" s="3"/>
    </row>
    <row r="14" spans="1:7" x14ac:dyDescent="0.5">
      <c r="C14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3"/>
  <sheetViews>
    <sheetView rightToLeft="1" workbookViewId="0">
      <selection activeCell="Q18" sqref="Q18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2.5" x14ac:dyDescent="0.5">
      <c r="A6" s="17" t="s">
        <v>54</v>
      </c>
      <c r="B6" s="17" t="s">
        <v>54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I6" s="17" t="s">
        <v>55</v>
      </c>
      <c r="J6" s="17" t="s">
        <v>55</v>
      </c>
      <c r="K6" s="17" t="s">
        <v>55</v>
      </c>
      <c r="L6" s="17" t="s">
        <v>55</v>
      </c>
      <c r="M6" s="17" t="s">
        <v>55</v>
      </c>
      <c r="O6" s="17" t="s">
        <v>56</v>
      </c>
      <c r="P6" s="17" t="s">
        <v>56</v>
      </c>
      <c r="Q6" s="17" t="s">
        <v>56</v>
      </c>
      <c r="R6" s="17" t="s">
        <v>56</v>
      </c>
      <c r="S6" s="17" t="s">
        <v>56</v>
      </c>
    </row>
    <row r="7" spans="1:19" ht="22.5" x14ac:dyDescent="0.5">
      <c r="A7" s="17" t="s">
        <v>57</v>
      </c>
      <c r="C7" s="17" t="s">
        <v>58</v>
      </c>
      <c r="E7" s="17" t="s">
        <v>24</v>
      </c>
      <c r="G7" s="17" t="s">
        <v>25</v>
      </c>
      <c r="I7" s="17" t="s">
        <v>59</v>
      </c>
      <c r="K7" s="17" t="s">
        <v>60</v>
      </c>
      <c r="M7" s="17" t="s">
        <v>61</v>
      </c>
      <c r="O7" s="17" t="s">
        <v>59</v>
      </c>
      <c r="Q7" s="17" t="s">
        <v>60</v>
      </c>
      <c r="S7" s="17" t="s">
        <v>61</v>
      </c>
    </row>
    <row r="8" spans="1:19" x14ac:dyDescent="0.5">
      <c r="A8" s="4" t="s">
        <v>31</v>
      </c>
      <c r="C8" s="1" t="s">
        <v>62</v>
      </c>
      <c r="E8" s="1" t="s">
        <v>33</v>
      </c>
      <c r="G8" s="3">
        <v>16</v>
      </c>
      <c r="I8" s="3">
        <v>242622950</v>
      </c>
      <c r="K8" s="1" t="s">
        <v>62</v>
      </c>
      <c r="M8" s="3">
        <v>242622950</v>
      </c>
      <c r="O8" s="3">
        <v>1219948880</v>
      </c>
      <c r="Q8" s="1" t="s">
        <v>62</v>
      </c>
      <c r="S8" s="3">
        <v>1219948880</v>
      </c>
    </row>
    <row r="9" spans="1:19" x14ac:dyDescent="0.5">
      <c r="A9" s="4" t="s">
        <v>43</v>
      </c>
      <c r="C9" s="3">
        <v>9</v>
      </c>
      <c r="E9" s="1" t="s">
        <v>62</v>
      </c>
      <c r="G9" s="1">
        <v>0</v>
      </c>
      <c r="I9" s="3">
        <v>2574558</v>
      </c>
      <c r="K9" s="3">
        <v>0</v>
      </c>
      <c r="M9" s="3">
        <v>2574558</v>
      </c>
      <c r="O9" s="3">
        <v>152768775</v>
      </c>
      <c r="Q9" s="3">
        <v>0</v>
      </c>
      <c r="S9" s="3">
        <v>152768775</v>
      </c>
    </row>
    <row r="10" spans="1:19" ht="22.5" thickBot="1" x14ac:dyDescent="0.55000000000000004">
      <c r="I10" s="5">
        <f>SUM(I8:I9)</f>
        <v>245197508</v>
      </c>
      <c r="K10" s="5">
        <f>SUM(K8:K9)</f>
        <v>0</v>
      </c>
      <c r="M10" s="5">
        <f>SUM(M8:M9)</f>
        <v>245197508</v>
      </c>
      <c r="O10" s="5">
        <f>SUM(O8:O9)</f>
        <v>1372717655</v>
      </c>
      <c r="Q10" s="5">
        <f>SUM(Q8:Q9)</f>
        <v>0</v>
      </c>
      <c r="S10" s="5">
        <f>SUM(S8:S9)</f>
        <v>1372717655</v>
      </c>
    </row>
    <row r="11" spans="1:19" ht="22.5" thickTop="1" x14ac:dyDescent="0.5"/>
    <row r="12" spans="1:19" x14ac:dyDescent="0.5">
      <c r="S12" s="3"/>
    </row>
    <row r="13" spans="1:19" x14ac:dyDescent="0.5">
      <c r="S13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7"/>
  <sheetViews>
    <sheetView rightToLeft="1" workbookViewId="0">
      <selection activeCell="Q11" sqref="Q11:Q12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0.285156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30.28515625" style="1" bestFit="1" customWidth="1"/>
    <col min="18" max="18" width="1" style="1" customWidth="1"/>
    <col min="19" max="19" width="17.85546875" style="1" bestFit="1" customWidth="1"/>
    <col min="20" max="16384" width="9.140625" style="1"/>
  </cols>
  <sheetData>
    <row r="2" spans="1:20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0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0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20" ht="22.5" x14ac:dyDescent="0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20" ht="22.5" x14ac:dyDescent="0.5">
      <c r="A7" s="17" t="s">
        <v>3</v>
      </c>
      <c r="C7" s="17" t="s">
        <v>7</v>
      </c>
      <c r="E7" s="17" t="s">
        <v>63</v>
      </c>
      <c r="G7" s="17" t="s">
        <v>64</v>
      </c>
      <c r="I7" s="17" t="s">
        <v>65</v>
      </c>
      <c r="K7" s="17" t="s">
        <v>7</v>
      </c>
      <c r="M7" s="17" t="s">
        <v>63</v>
      </c>
      <c r="O7" s="17" t="s">
        <v>64</v>
      </c>
      <c r="Q7" s="17" t="s">
        <v>65</v>
      </c>
    </row>
    <row r="8" spans="1:20" x14ac:dyDescent="0.5">
      <c r="A8" s="4" t="s">
        <v>15</v>
      </c>
      <c r="C8" s="3">
        <v>724700</v>
      </c>
      <c r="E8" s="3">
        <v>742128553981</v>
      </c>
      <c r="G8" s="3">
        <v>849030228047</v>
      </c>
      <c r="I8" s="6">
        <v>-106901674066</v>
      </c>
      <c r="K8" s="3">
        <v>724700</v>
      </c>
      <c r="M8" s="3">
        <v>742128553981</v>
      </c>
      <c r="O8" s="3">
        <v>781721755050</v>
      </c>
      <c r="Q8" s="6">
        <v>-39593201069</v>
      </c>
      <c r="S8" s="3"/>
      <c r="T8" s="3"/>
    </row>
    <row r="9" spans="1:20" x14ac:dyDescent="0.5">
      <c r="A9" s="4" t="s">
        <v>16</v>
      </c>
      <c r="C9" s="3">
        <v>1182000</v>
      </c>
      <c r="E9" s="3">
        <v>1210034381978</v>
      </c>
      <c r="G9" s="3">
        <v>1385619458777</v>
      </c>
      <c r="I9" s="6">
        <v>-175585076799</v>
      </c>
      <c r="K9" s="3">
        <v>1182000</v>
      </c>
      <c r="M9" s="3">
        <v>1210034381978</v>
      </c>
      <c r="O9" s="3">
        <v>1287715269471</v>
      </c>
      <c r="Q9" s="6">
        <v>-77680887493</v>
      </c>
      <c r="S9" s="3"/>
      <c r="T9" s="3"/>
    </row>
    <row r="10" spans="1:20" x14ac:dyDescent="0.5">
      <c r="A10" s="4" t="s">
        <v>17</v>
      </c>
      <c r="C10" s="3">
        <v>134300</v>
      </c>
      <c r="E10" s="3">
        <v>137529825859</v>
      </c>
      <c r="G10" s="3">
        <v>159862517235</v>
      </c>
      <c r="I10" s="6">
        <v>-22332691376</v>
      </c>
      <c r="K10" s="3">
        <v>134300</v>
      </c>
      <c r="M10" s="3">
        <v>137529825859</v>
      </c>
      <c r="O10" s="3">
        <v>145135770974</v>
      </c>
      <c r="Q10" s="6">
        <v>-7605945115</v>
      </c>
      <c r="S10" s="3"/>
      <c r="T10" s="3"/>
    </row>
    <row r="11" spans="1:20" x14ac:dyDescent="0.5">
      <c r="A11" s="4" t="s">
        <v>66</v>
      </c>
      <c r="C11" s="3">
        <v>18500</v>
      </c>
      <c r="E11" s="3">
        <v>18496646875</v>
      </c>
      <c r="G11" s="3">
        <v>17756781000</v>
      </c>
      <c r="I11" s="6">
        <v>739865875</v>
      </c>
      <c r="K11" s="3">
        <v>18500</v>
      </c>
      <c r="M11" s="3">
        <v>18496646875</v>
      </c>
      <c r="O11" s="3">
        <v>18256190465</v>
      </c>
      <c r="Q11" s="6">
        <v>240456410</v>
      </c>
      <c r="S11" s="3"/>
      <c r="T11" s="3"/>
    </row>
    <row r="12" spans="1:20" x14ac:dyDescent="0.5">
      <c r="A12" s="4" t="s">
        <v>27</v>
      </c>
      <c r="C12" s="3">
        <v>40000</v>
      </c>
      <c r="E12" s="3">
        <v>33685133462</v>
      </c>
      <c r="G12" s="3">
        <v>33353953500</v>
      </c>
      <c r="I12" s="6">
        <v>331179962</v>
      </c>
      <c r="K12" s="3">
        <v>40000</v>
      </c>
      <c r="M12" s="3">
        <v>33685133462</v>
      </c>
      <c r="O12" s="3">
        <v>32586753066</v>
      </c>
      <c r="Q12" s="6">
        <v>1098380396</v>
      </c>
      <c r="S12" s="3"/>
      <c r="T12" s="3"/>
    </row>
    <row r="13" spans="1:20" ht="22.5" thickBot="1" x14ac:dyDescent="0.55000000000000004">
      <c r="E13" s="5">
        <f>SUM(E8:E12)</f>
        <v>2141874542155</v>
      </c>
      <c r="G13" s="5">
        <f>SUM(G8:G12)</f>
        <v>2445622938559</v>
      </c>
      <c r="I13" s="10">
        <f>SUM(I8:I12)</f>
        <v>-303748396404</v>
      </c>
      <c r="M13" s="5">
        <f>SUM(M8:M12)</f>
        <v>2141874542155</v>
      </c>
      <c r="O13" s="5">
        <f>SUM(O8:O12)</f>
        <v>2265415739026</v>
      </c>
      <c r="Q13" s="10">
        <f>SUM(Q8:Q12)</f>
        <v>-123541196871</v>
      </c>
      <c r="S13" s="3"/>
      <c r="T13" s="3"/>
    </row>
    <row r="14" spans="1:20" ht="22.5" thickTop="1" x14ac:dyDescent="0.5">
      <c r="Q14" s="6"/>
    </row>
    <row r="15" spans="1:20" x14ac:dyDescent="0.5">
      <c r="Q15" s="3"/>
    </row>
    <row r="16" spans="1:20" x14ac:dyDescent="0.5">
      <c r="I16" s="3"/>
      <c r="Q16" s="3"/>
    </row>
    <row r="17" spans="17:17" x14ac:dyDescent="0.5">
      <c r="Q1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8"/>
  <sheetViews>
    <sheetView rightToLeft="1" workbookViewId="0">
      <selection activeCell="Q11" sqref="Q11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6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26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2.5" x14ac:dyDescent="0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K6" s="17" t="s">
        <v>56</v>
      </c>
      <c r="L6" s="17" t="s">
        <v>56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</row>
    <row r="7" spans="1:17" ht="22.5" x14ac:dyDescent="0.5">
      <c r="A7" s="17" t="s">
        <v>3</v>
      </c>
      <c r="C7" s="17" t="s">
        <v>7</v>
      </c>
      <c r="E7" s="17" t="s">
        <v>63</v>
      </c>
      <c r="G7" s="17" t="s">
        <v>64</v>
      </c>
      <c r="I7" s="17" t="s">
        <v>67</v>
      </c>
      <c r="K7" s="17" t="s">
        <v>7</v>
      </c>
      <c r="M7" s="17" t="s">
        <v>63</v>
      </c>
      <c r="O7" s="17" t="s">
        <v>64</v>
      </c>
      <c r="Q7" s="17" t="s">
        <v>67</v>
      </c>
    </row>
    <row r="8" spans="1:17" x14ac:dyDescent="0.5">
      <c r="A8" s="1" t="s">
        <v>15</v>
      </c>
      <c r="C8" s="3">
        <v>32800</v>
      </c>
      <c r="E8" s="3">
        <v>37089663794</v>
      </c>
      <c r="G8" s="3">
        <v>35380375078</v>
      </c>
      <c r="I8" s="3">
        <v>1709288716</v>
      </c>
      <c r="K8" s="3">
        <v>132100</v>
      </c>
      <c r="M8" s="3">
        <v>166042394799</v>
      </c>
      <c r="O8" s="3">
        <v>142488068994</v>
      </c>
      <c r="Q8" s="3">
        <v>23554325805</v>
      </c>
    </row>
    <row r="9" spans="1:17" x14ac:dyDescent="0.5">
      <c r="A9" s="1" t="s">
        <v>16</v>
      </c>
      <c r="C9" s="3">
        <v>43500</v>
      </c>
      <c r="E9" s="3">
        <v>50258409150</v>
      </c>
      <c r="G9" s="3">
        <v>47390182291</v>
      </c>
      <c r="I9" s="3">
        <v>2868226859</v>
      </c>
      <c r="K9" s="3">
        <v>222500</v>
      </c>
      <c r="M9" s="3">
        <v>286332481517</v>
      </c>
      <c r="O9" s="3">
        <v>242407921827</v>
      </c>
      <c r="Q9" s="3">
        <v>43924559690</v>
      </c>
    </row>
    <row r="10" spans="1:17" x14ac:dyDescent="0.5">
      <c r="A10" s="1" t="s">
        <v>17</v>
      </c>
      <c r="C10" s="3">
        <v>33300</v>
      </c>
      <c r="E10" s="3">
        <v>37357099779</v>
      </c>
      <c r="G10" s="3">
        <v>35984367765</v>
      </c>
      <c r="I10" s="3">
        <v>1372732014</v>
      </c>
      <c r="K10" s="3">
        <v>145500</v>
      </c>
      <c r="M10" s="3">
        <v>179912493017</v>
      </c>
      <c r="O10" s="3">
        <v>157239026574</v>
      </c>
      <c r="Q10" s="3">
        <v>22673466443</v>
      </c>
    </row>
    <row r="11" spans="1:17" x14ac:dyDescent="0.5">
      <c r="A11" s="1" t="s">
        <v>68</v>
      </c>
      <c r="C11" s="3">
        <v>0</v>
      </c>
      <c r="E11" s="3">
        <v>0</v>
      </c>
      <c r="G11" s="3">
        <v>0</v>
      </c>
      <c r="I11" s="3">
        <v>0</v>
      </c>
      <c r="K11" s="3">
        <v>30100</v>
      </c>
      <c r="M11" s="3">
        <v>30100000000</v>
      </c>
      <c r="O11" s="3">
        <v>29315125770</v>
      </c>
      <c r="Q11" s="3">
        <v>784874230</v>
      </c>
    </row>
    <row r="12" spans="1:17" ht="22.5" thickBot="1" x14ac:dyDescent="0.55000000000000004">
      <c r="E12" s="5">
        <f>SUM(E8:E11)</f>
        <v>124705172723</v>
      </c>
      <c r="G12" s="5">
        <f>SUM(G8:G11)</f>
        <v>118754925134</v>
      </c>
      <c r="I12" s="5">
        <f>SUM(I8:I11)</f>
        <v>5950247589</v>
      </c>
      <c r="M12" s="5">
        <f>SUM(M8:M11)</f>
        <v>662387369333</v>
      </c>
      <c r="O12" s="5">
        <f>SUM(O8:O11)</f>
        <v>571450143165</v>
      </c>
      <c r="Q12" s="5">
        <f>SUM(Q8:Q11)</f>
        <v>90937226168</v>
      </c>
    </row>
    <row r="13" spans="1:17" ht="22.5" thickTop="1" x14ac:dyDescent="0.5"/>
    <row r="14" spans="1:17" x14ac:dyDescent="0.5">
      <c r="Q14" s="11"/>
    </row>
    <row r="15" spans="1:17" x14ac:dyDescent="0.5">
      <c r="I15" s="3"/>
      <c r="Q15" s="9"/>
    </row>
    <row r="16" spans="1:17" x14ac:dyDescent="0.5">
      <c r="Q16" s="12"/>
    </row>
    <row r="17" spans="17:17" x14ac:dyDescent="0.5">
      <c r="Q17" s="11"/>
    </row>
    <row r="18" spans="17:17" x14ac:dyDescent="0.5">
      <c r="Q18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2"/>
  <sheetViews>
    <sheetView rightToLeft="1" workbookViewId="0">
      <selection activeCell="I11" sqref="I11"/>
    </sheetView>
  </sheetViews>
  <sheetFormatPr defaultRowHeight="21.75" x14ac:dyDescent="0.5"/>
  <cols>
    <col min="1" max="1" width="27.710937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9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8.285156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2.5" x14ac:dyDescent="0.5">
      <c r="A3" s="15" t="s">
        <v>53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2.5" x14ac:dyDescent="0.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2.5" x14ac:dyDescent="0.5">
      <c r="A6" s="16" t="s">
        <v>3</v>
      </c>
      <c r="C6" s="17" t="s">
        <v>55</v>
      </c>
      <c r="D6" s="17" t="s">
        <v>55</v>
      </c>
      <c r="E6" s="17" t="s">
        <v>55</v>
      </c>
      <c r="F6" s="17" t="s">
        <v>55</v>
      </c>
      <c r="G6" s="17" t="s">
        <v>55</v>
      </c>
      <c r="H6" s="17" t="s">
        <v>55</v>
      </c>
      <c r="I6" s="17" t="s">
        <v>55</v>
      </c>
      <c r="J6" s="17" t="s">
        <v>55</v>
      </c>
      <c r="K6" s="17" t="s">
        <v>55</v>
      </c>
      <c r="M6" s="17" t="s">
        <v>56</v>
      </c>
      <c r="N6" s="17" t="s">
        <v>56</v>
      </c>
      <c r="O6" s="17" t="s">
        <v>56</v>
      </c>
      <c r="P6" s="17" t="s">
        <v>56</v>
      </c>
      <c r="Q6" s="17" t="s">
        <v>56</v>
      </c>
      <c r="R6" s="17" t="s">
        <v>56</v>
      </c>
      <c r="S6" s="17" t="s">
        <v>56</v>
      </c>
      <c r="T6" s="17" t="s">
        <v>56</v>
      </c>
      <c r="U6" s="17" t="s">
        <v>56</v>
      </c>
    </row>
    <row r="7" spans="1:21" ht="22.5" x14ac:dyDescent="0.5">
      <c r="A7" s="17" t="s">
        <v>3</v>
      </c>
      <c r="C7" s="17" t="s">
        <v>69</v>
      </c>
      <c r="E7" s="17" t="s">
        <v>70</v>
      </c>
      <c r="G7" s="17" t="s">
        <v>71</v>
      </c>
      <c r="I7" s="17" t="s">
        <v>40</v>
      </c>
      <c r="K7" s="17" t="s">
        <v>72</v>
      </c>
      <c r="M7" s="17" t="s">
        <v>69</v>
      </c>
      <c r="O7" s="17" t="s">
        <v>70</v>
      </c>
      <c r="Q7" s="17" t="s">
        <v>71</v>
      </c>
      <c r="S7" s="17" t="s">
        <v>40</v>
      </c>
      <c r="U7" s="17" t="s">
        <v>72</v>
      </c>
    </row>
    <row r="8" spans="1:21" x14ac:dyDescent="0.5">
      <c r="A8" s="4" t="s">
        <v>15</v>
      </c>
      <c r="C8" s="6">
        <v>0</v>
      </c>
      <c r="D8" s="6"/>
      <c r="E8" s="6">
        <v>-106901674066</v>
      </c>
      <c r="F8" s="6"/>
      <c r="G8" s="6">
        <v>1709288716</v>
      </c>
      <c r="H8" s="6"/>
      <c r="I8" s="6">
        <v>-105192385350</v>
      </c>
      <c r="J8" s="6"/>
      <c r="K8" s="7">
        <f>I8/$I$11</f>
        <v>0.35196797539634306</v>
      </c>
      <c r="L8" s="6"/>
      <c r="M8" s="6">
        <v>0</v>
      </c>
      <c r="N8" s="6"/>
      <c r="O8" s="6">
        <v>-39593201069</v>
      </c>
      <c r="P8" s="6"/>
      <c r="Q8" s="6">
        <v>23554325805</v>
      </c>
      <c r="R8" s="6"/>
      <c r="S8" s="6">
        <v>-16038875264</v>
      </c>
      <c r="T8" s="6"/>
      <c r="U8" s="7">
        <f>S8/$S$11</f>
        <v>0.4618469895152249</v>
      </c>
    </row>
    <row r="9" spans="1:21" x14ac:dyDescent="0.5">
      <c r="A9" s="4" t="s">
        <v>16</v>
      </c>
      <c r="C9" s="6">
        <v>0</v>
      </c>
      <c r="D9" s="6"/>
      <c r="E9" s="6">
        <v>-175585076799</v>
      </c>
      <c r="F9" s="6"/>
      <c r="G9" s="6">
        <v>2868226859</v>
      </c>
      <c r="H9" s="6"/>
      <c r="I9" s="6">
        <v>-172716849940</v>
      </c>
      <c r="J9" s="6"/>
      <c r="K9" s="7">
        <f t="shared" ref="K9:K10" si="0">I9/$I$11</f>
        <v>0.57790114548643801</v>
      </c>
      <c r="L9" s="6"/>
      <c r="M9" s="6">
        <v>0</v>
      </c>
      <c r="N9" s="6"/>
      <c r="O9" s="6">
        <v>-77680887493</v>
      </c>
      <c r="P9" s="6"/>
      <c r="Q9" s="6">
        <v>43924559690</v>
      </c>
      <c r="R9" s="6"/>
      <c r="S9" s="6">
        <v>-33756327803</v>
      </c>
      <c r="T9" s="6"/>
      <c r="U9" s="7">
        <f t="shared" ref="U9:U10" si="1">S9/$S$11</f>
        <v>0.97202940457412834</v>
      </c>
    </row>
    <row r="10" spans="1:21" x14ac:dyDescent="0.5">
      <c r="A10" s="4" t="s">
        <v>17</v>
      </c>
      <c r="C10" s="6">
        <v>0</v>
      </c>
      <c r="D10" s="6"/>
      <c r="E10" s="6">
        <v>-22332691376</v>
      </c>
      <c r="F10" s="6"/>
      <c r="G10" s="6">
        <v>1372732014</v>
      </c>
      <c r="H10" s="6"/>
      <c r="I10" s="6">
        <v>-20959959362</v>
      </c>
      <c r="J10" s="6"/>
      <c r="K10" s="7">
        <f t="shared" si="0"/>
        <v>7.0130879117218978E-2</v>
      </c>
      <c r="L10" s="6"/>
      <c r="M10" s="6">
        <v>0</v>
      </c>
      <c r="N10" s="6"/>
      <c r="O10" s="6">
        <v>-7605945115</v>
      </c>
      <c r="P10" s="6"/>
      <c r="Q10" s="6">
        <v>22673466443</v>
      </c>
      <c r="R10" s="6"/>
      <c r="S10" s="6">
        <v>15067521328</v>
      </c>
      <c r="T10" s="6"/>
      <c r="U10" s="7">
        <f t="shared" si="1"/>
        <v>-0.43387639408935325</v>
      </c>
    </row>
    <row r="11" spans="1:21" ht="22.5" thickBot="1" x14ac:dyDescent="0.55000000000000004">
      <c r="C11" s="10">
        <f>SUM(C8:C10)</f>
        <v>0</v>
      </c>
      <c r="D11" s="6"/>
      <c r="E11" s="10">
        <f>SUM(E8:E10)</f>
        <v>-304819442241</v>
      </c>
      <c r="F11" s="6"/>
      <c r="G11" s="10">
        <f>SUM(G8:G10)</f>
        <v>5950247589</v>
      </c>
      <c r="H11" s="6"/>
      <c r="I11" s="10">
        <f>SUM(I8:I10)</f>
        <v>-298869194652</v>
      </c>
      <c r="J11" s="6"/>
      <c r="K11" s="8">
        <f>SUM(K8:K10)</f>
        <v>1</v>
      </c>
      <c r="L11" s="6"/>
      <c r="M11" s="10">
        <f>SUM(M8:M10)</f>
        <v>0</v>
      </c>
      <c r="N11" s="6"/>
      <c r="O11" s="10">
        <f>SUM(O8:O10)</f>
        <v>-124880033677</v>
      </c>
      <c r="P11" s="6"/>
      <c r="Q11" s="10">
        <f>SUM(Q8:Q10)</f>
        <v>90152351938</v>
      </c>
      <c r="R11" s="6"/>
      <c r="S11" s="10">
        <f>SUM(S8:S10)</f>
        <v>-34727681739</v>
      </c>
      <c r="T11" s="6"/>
      <c r="U11" s="8">
        <f>SUM(U8:U10)</f>
        <v>1</v>
      </c>
    </row>
    <row r="12" spans="1:21" ht="22.5" thickTop="1" x14ac:dyDescent="0.5"/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Ghayouri</dc:creator>
  <cp:lastModifiedBy>Yasin Gadari</cp:lastModifiedBy>
  <dcterms:created xsi:type="dcterms:W3CDTF">2021-01-24T08:34:27Z</dcterms:created>
  <dcterms:modified xsi:type="dcterms:W3CDTF">2021-01-28T06:47:30Z</dcterms:modified>
</cp:coreProperties>
</file>