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سفند\"/>
    </mc:Choice>
  </mc:AlternateContent>
  <xr:revisionPtr revIDLastSave="0" documentId="13_ncr:1_{FF6B78BC-E7CB-4FD2-9775-2271BF08FB1B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ناشی از تغییر قیمت اوراق" sheetId="9" r:id="rId4"/>
    <sheet name="درآمد ناشی از فروش" sheetId="10" r:id="rId5"/>
    <sheet name="سرمایه‌گذاری در سهام" sheetId="11" r:id="rId6"/>
    <sheet name="درآمد سپرده بانکی" sheetId="13" r:id="rId7"/>
    <sheet name="جمع درآمدها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1" l="1"/>
  <c r="C8" i="15"/>
  <c r="C7" i="15"/>
  <c r="C9" i="15" s="1"/>
  <c r="K12" i="13"/>
  <c r="K9" i="13"/>
  <c r="K10" i="13"/>
  <c r="K11" i="13"/>
  <c r="K8" i="13"/>
  <c r="G12" i="13"/>
  <c r="G9" i="13"/>
  <c r="G10" i="13"/>
  <c r="G11" i="13"/>
  <c r="G8" i="13"/>
  <c r="U19" i="11"/>
  <c r="U17" i="11"/>
  <c r="U18" i="11"/>
  <c r="S19" i="11"/>
  <c r="Q19" i="11"/>
  <c r="O19" i="11"/>
  <c r="S18" i="11"/>
  <c r="S16" i="11"/>
  <c r="S17" i="11"/>
  <c r="S14" i="11"/>
  <c r="S15" i="11"/>
  <c r="I15" i="11"/>
  <c r="I16" i="11"/>
  <c r="I17" i="11"/>
  <c r="G19" i="11"/>
  <c r="E19" i="11"/>
  <c r="C19" i="11"/>
  <c r="I14" i="11"/>
  <c r="S9" i="11"/>
  <c r="S10" i="11"/>
  <c r="S11" i="11"/>
  <c r="S12" i="11"/>
  <c r="S13" i="11"/>
  <c r="S8" i="11"/>
  <c r="I8" i="11"/>
  <c r="I9" i="11"/>
  <c r="I10" i="11"/>
  <c r="I11" i="11"/>
  <c r="I12" i="11"/>
  <c r="I13" i="11"/>
  <c r="I10" i="10"/>
  <c r="G10" i="10"/>
  <c r="E10" i="10"/>
  <c r="Q10" i="10"/>
  <c r="O10" i="10"/>
  <c r="M10" i="10"/>
  <c r="Q9" i="10"/>
  <c r="Q8" i="10"/>
  <c r="Q18" i="9"/>
  <c r="O18" i="9"/>
  <c r="M18" i="9"/>
  <c r="E18" i="9"/>
  <c r="G18" i="9"/>
  <c r="I15" i="9"/>
  <c r="I16" i="9"/>
  <c r="I17" i="9"/>
  <c r="I14" i="9"/>
  <c r="Q17" i="9"/>
  <c r="Q16" i="9"/>
  <c r="Q15" i="9"/>
  <c r="Q14" i="9"/>
  <c r="Q9" i="9"/>
  <c r="Q10" i="9"/>
  <c r="Q11" i="9"/>
  <c r="Q12" i="9"/>
  <c r="Q13" i="9"/>
  <c r="Q8" i="9"/>
  <c r="I9" i="9"/>
  <c r="I10" i="9"/>
  <c r="I11" i="9"/>
  <c r="I12" i="9"/>
  <c r="I13" i="9"/>
  <c r="I8" i="9"/>
  <c r="I18" i="9" s="1"/>
  <c r="S12" i="6"/>
  <c r="I12" i="13"/>
  <c r="E12" i="13"/>
  <c r="M19" i="11"/>
  <c r="S12" i="7"/>
  <c r="Q12" i="7"/>
  <c r="O12" i="7"/>
  <c r="M12" i="7"/>
  <c r="K12" i="7"/>
  <c r="I12" i="7"/>
  <c r="Q12" i="6"/>
  <c r="O12" i="6"/>
  <c r="M12" i="6"/>
  <c r="K12" i="6"/>
  <c r="W15" i="1"/>
  <c r="U15" i="1"/>
  <c r="O15" i="1"/>
  <c r="K15" i="1"/>
  <c r="G15" i="1"/>
  <c r="E15" i="1"/>
  <c r="U14" i="11" l="1"/>
  <c r="I19" i="11"/>
  <c r="U12" i="11"/>
  <c r="U9" i="11"/>
  <c r="U11" i="11"/>
  <c r="U8" i="11"/>
  <c r="U13" i="11"/>
  <c r="U16" i="11"/>
  <c r="U15" i="11"/>
  <c r="U10" i="11" l="1"/>
</calcChain>
</file>

<file path=xl/sharedStrings.xml><?xml version="1.0" encoding="utf-8"?>
<sst xmlns="http://schemas.openxmlformats.org/spreadsheetml/2006/main" count="707" uniqueCount="84">
  <si>
    <t>صندوق سرمایه‌گذاری طلای عیار مفید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</si>
  <si>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</si>
  <si>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</si>
  <si>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</si>
  <si>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</si>
  <si>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</si>
  <si>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</si>
  <si>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</si>
  <si>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</si>
  <si>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</si>
  <si>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</si>
  <si>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</si>
  <si>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</si>
  <si>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</si>
  <si>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</si>
  <si>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</si>
  <si>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</si>
  <si>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</si>
  <si>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</si>
  <si>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</si>
  <si>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شمش طلا</t>
  </si>
  <si>
    <t/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</si>
  <si>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</si>
  <si>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</si>
  <si>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</si>
  <si>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</si>
  <si>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</si>
  <si>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</si>
  <si>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</si>
  <si>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</si>
  <si>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</si>
  <si>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</si>
  <si>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</si>
  <si>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</si>
  <si>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</si>
  <si>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</si>
  <si>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</si>
  <si>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0.00%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</si>
  <si>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</si>
  <si>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</si>
  <si>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</si>
  <si>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</si>
  <si>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</si>
  <si>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</si>
  <si>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</si>
  <si>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</si>
  <si>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</si>
  <si>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</si>
  <si>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</si>
  <si>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</si>
  <si>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</si>
  <si>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</si>
  <si>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</si>
  <si>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</si>
  <si>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</si>
  <si>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</si>
  <si>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</si>
  <si>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</si>
  <si>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</si>
  <si>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</si>
  <si>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</si>
  <si>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</si>
  <si>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</si>
  <si>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48.11%</t>
  </si>
  <si>
    <t>7.87%</t>
  </si>
  <si>
    <t>6.45%</t>
  </si>
  <si>
    <t>4.30%</t>
  </si>
  <si>
    <t>24.15%</t>
  </si>
  <si>
    <t>9.12%</t>
  </si>
  <si>
    <t>100.00%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</si>
  <si>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</si>
  <si>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</si>
  <si>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</si>
  <si>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</si>
  <si>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</si>
  <si>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12.22%</t>
  </si>
  <si>
    <t>درآمد سپرده بانکی</t>
  </si>
  <si>
    <t>1402/12/01</t>
  </si>
  <si>
    <t>-</t>
  </si>
  <si>
    <t xml:space="preserve"> قرارداد آتی شمش طلا تحویل 30 آبان ماه 1402</t>
  </si>
  <si>
    <t>قرارداد آتی شمش طلا تحویل 29 شهریور ماه 1402</t>
  </si>
  <si>
    <t xml:space="preserve"> قرارداد آتی شمش طلا تحویل 29 مهر ماه 1402</t>
  </si>
  <si>
    <t xml:space="preserve"> قرارداد آتی شمش طلا تحویل 28 آذر ماه 1402</t>
  </si>
  <si>
    <t>تسویه اختیار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</si>
</sst>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8"/>
  <sheetViews>
    <sheetView rightToLeft="1" topLeftCell="B1" workbookViewId="0">
      <selection activeCell="Y13" sqref="Y13"/>
    </sheetView>
  </sheetViews>
  <sheetFormatPr defaultRowHeight="24"/>
  <cols>
    <col min="1" max="1" width="31.42578125" style="1" bestFit="1" customWidth="1"/>
    <col min="2" max="2" width="1" style="1" customWidth="1"/>
    <col min="3" max="3" width="17" style="1" customWidth="1"/>
    <col min="4" max="4" width="1" style="1" customWidth="1"/>
    <col min="5" max="5" width="24" style="1" customWidth="1"/>
    <col min="6" max="6" width="1" style="1" customWidth="1"/>
    <col min="7" max="7" width="26" style="1" customWidth="1"/>
    <col min="8" max="8" width="1" style="1" customWidth="1"/>
    <col min="9" max="9" width="17" style="1" customWidth="1"/>
    <col min="10" max="10" width="1" style="1" customWidth="1"/>
    <col min="11" max="11" width="23" style="1" customWidth="1"/>
    <col min="12" max="12" width="1" style="1" customWidth="1"/>
    <col min="13" max="13" width="11" style="1" customWidth="1"/>
    <col min="14" max="14" width="1" style="1" customWidth="1"/>
    <col min="15" max="15" width="14" style="1" customWidth="1"/>
    <col min="16" max="16" width="1" style="1" customWidth="1"/>
    <col min="17" max="17" width="17" style="1" customWidth="1"/>
    <col min="18" max="18" width="1" style="1" customWidth="1"/>
    <col min="19" max="19" width="17" style="1" customWidth="1"/>
    <col min="20" max="20" width="1" style="1" customWidth="1"/>
    <col min="21" max="21" width="24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  <c r="T2" s="14" t="s">
        <v>0</v>
      </c>
      <c r="U2" s="14" t="s">
        <v>0</v>
      </c>
      <c r="V2" s="14" t="s">
        <v>0</v>
      </c>
      <c r="W2" s="14" t="s">
        <v>0</v>
      </c>
      <c r="X2" s="14" t="s">
        <v>0</v>
      </c>
      <c r="Y2" s="14" t="s">
        <v>0</v>
      </c>
    </row>
    <row r="3" spans="1:25" ht="24.75">
      <c r="A3" s="14" t="s">
        <v>1</v>
      </c>
      <c r="B3" s="14" t="s">
        <v>1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 t="s">
        <v>1</v>
      </c>
      <c r="Q3" s="14" t="s">
        <v>1</v>
      </c>
      <c r="R3" s="14" t="s">
        <v>1</v>
      </c>
      <c r="S3" s="14" t="s">
        <v>1</v>
      </c>
      <c r="T3" s="14" t="s">
        <v>1</v>
      </c>
      <c r="U3" s="14" t="s">
        <v>1</v>
      </c>
      <c r="V3" s="14" t="s">
        <v>1</v>
      </c>
      <c r="W3" s="14" t="s">
        <v>1</v>
      </c>
      <c r="X3" s="14" t="s">
        <v>1</v>
      </c>
      <c r="Y3" s="14" t="s">
        <v>1</v>
      </c>
    </row>
    <row r="4" spans="1:25" ht="24.75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  <c r="T4" s="14" t="s">
        <v>2</v>
      </c>
      <c r="U4" s="14" t="s">
        <v>2</v>
      </c>
      <c r="V4" s="14" t="s">
        <v>2</v>
      </c>
      <c r="W4" s="14" t="s">
        <v>2</v>
      </c>
      <c r="X4" s="14" t="s">
        <v>2</v>
      </c>
      <c r="Y4" s="14" t="s">
        <v>2</v>
      </c>
    </row>
    <row r="6" spans="1:25" ht="24.75">
      <c r="A6" s="13" t="s">
        <v>3</v>
      </c>
      <c r="C6" s="13" t="s">
        <v>77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.75">
      <c r="A7" s="13" t="s">
        <v>3</v>
      </c>
      <c r="C7" s="13" t="s">
        <v>7</v>
      </c>
      <c r="E7" s="13" t="s">
        <v>8</v>
      </c>
      <c r="G7" s="13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6" t="s">
        <v>15</v>
      </c>
      <c r="C9" s="3">
        <v>1310000</v>
      </c>
      <c r="E9" s="3">
        <v>3019005588548</v>
      </c>
      <c r="G9" s="3">
        <v>4381051831250</v>
      </c>
      <c r="I9" s="3">
        <v>0</v>
      </c>
      <c r="K9" s="3">
        <v>0</v>
      </c>
      <c r="M9" s="3">
        <v>0</v>
      </c>
      <c r="O9" s="3">
        <v>0</v>
      </c>
      <c r="Q9" s="3">
        <v>1310000</v>
      </c>
      <c r="S9" s="3">
        <v>3832000</v>
      </c>
      <c r="U9" s="3">
        <v>3019005588548</v>
      </c>
      <c r="W9" s="3">
        <v>5013645100000</v>
      </c>
      <c r="Y9" s="7">
        <v>6.2467540406140526E-2</v>
      </c>
    </row>
    <row r="10" spans="1:25">
      <c r="A10" s="6" t="s">
        <v>16</v>
      </c>
      <c r="C10" s="3">
        <v>907300</v>
      </c>
      <c r="E10" s="3">
        <v>2542095349796</v>
      </c>
      <c r="G10" s="3">
        <v>3040186510625</v>
      </c>
      <c r="I10" s="3">
        <v>0</v>
      </c>
      <c r="K10" s="3">
        <v>0</v>
      </c>
      <c r="M10" s="3">
        <v>0</v>
      </c>
      <c r="O10" s="3">
        <v>0</v>
      </c>
      <c r="Q10" s="3">
        <v>907300</v>
      </c>
      <c r="S10" s="3">
        <v>3820300</v>
      </c>
      <c r="U10" s="3">
        <v>2542095349796</v>
      </c>
      <c r="W10" s="3">
        <v>3461825492262.5</v>
      </c>
      <c r="Y10" s="7">
        <v>4.3132634939979105E-2</v>
      </c>
    </row>
    <row r="11" spans="1:25">
      <c r="A11" s="6" t="s">
        <v>17</v>
      </c>
      <c r="C11" s="3">
        <v>4918800</v>
      </c>
      <c r="E11" s="3">
        <v>9619362480675</v>
      </c>
      <c r="G11" s="3">
        <v>16398430707000</v>
      </c>
      <c r="I11" s="3">
        <v>0</v>
      </c>
      <c r="K11" s="3">
        <v>0</v>
      </c>
      <c r="M11" s="3">
        <v>0</v>
      </c>
      <c r="O11" s="3">
        <v>0</v>
      </c>
      <c r="Q11" s="3">
        <v>4918800</v>
      </c>
      <c r="S11" s="3">
        <v>3820000</v>
      </c>
      <c r="U11" s="3">
        <v>9619362480675</v>
      </c>
      <c r="W11" s="3">
        <v>18766328730000</v>
      </c>
      <c r="Y11" s="7">
        <v>0.2338191824180357</v>
      </c>
    </row>
    <row r="12" spans="1:25">
      <c r="A12" s="6" t="s">
        <v>18</v>
      </c>
      <c r="C12" s="3">
        <v>1627000</v>
      </c>
      <c r="E12" s="3">
        <v>4369588606004</v>
      </c>
      <c r="G12" s="3">
        <v>5425681060437.5</v>
      </c>
      <c r="I12" s="3">
        <v>0</v>
      </c>
      <c r="K12" s="3">
        <v>0</v>
      </c>
      <c r="M12" s="3">
        <v>0</v>
      </c>
      <c r="O12" s="3">
        <v>0</v>
      </c>
      <c r="Q12" s="3">
        <v>1627000</v>
      </c>
      <c r="S12" s="3">
        <v>3814114</v>
      </c>
      <c r="U12" s="3">
        <v>4369588606004</v>
      </c>
      <c r="W12" s="3">
        <v>6197806523652.5</v>
      </c>
      <c r="Y12" s="7">
        <v>7.7221606580350863E-2</v>
      </c>
    </row>
    <row r="13" spans="1:25">
      <c r="A13" s="6" t="s">
        <v>19</v>
      </c>
      <c r="C13" s="3">
        <v>1845500</v>
      </c>
      <c r="E13" s="3">
        <v>5293342059228</v>
      </c>
      <c r="G13" s="3">
        <v>6156228173637.5</v>
      </c>
      <c r="I13" s="3">
        <v>0</v>
      </c>
      <c r="K13" s="3">
        <v>0</v>
      </c>
      <c r="M13" s="3">
        <v>0</v>
      </c>
      <c r="O13" s="3">
        <v>0</v>
      </c>
      <c r="Q13" s="3">
        <v>1845500</v>
      </c>
      <c r="S13" s="3">
        <v>3824990</v>
      </c>
      <c r="U13" s="3">
        <v>5293342059228</v>
      </c>
      <c r="W13" s="3">
        <v>7050195271193.75</v>
      </c>
      <c r="Y13" s="7">
        <v>8.7841949158801932E-2</v>
      </c>
    </row>
    <row r="14" spans="1:25">
      <c r="A14" s="6" t="s">
        <v>20</v>
      </c>
      <c r="C14" s="3">
        <v>8056541</v>
      </c>
      <c r="E14" s="3">
        <v>27044319700540</v>
      </c>
      <c r="G14" s="3">
        <v>30190154274400.102</v>
      </c>
      <c r="I14" s="3">
        <v>1219410</v>
      </c>
      <c r="K14" s="3">
        <v>4818868284462</v>
      </c>
      <c r="M14" s="3">
        <v>0</v>
      </c>
      <c r="O14" s="3">
        <v>0</v>
      </c>
      <c r="Q14" s="3">
        <v>9275951</v>
      </c>
      <c r="S14" s="3">
        <v>4293010</v>
      </c>
      <c r="U14" s="3">
        <v>31863187985002</v>
      </c>
      <c r="W14" s="3">
        <v>39726178201541</v>
      </c>
      <c r="Y14" s="7">
        <v>0.49496854932677653</v>
      </c>
    </row>
    <row r="15" spans="1:25">
      <c r="A15" s="1" t="s">
        <v>21</v>
      </c>
      <c r="C15" s="1" t="s">
        <v>21</v>
      </c>
      <c r="E15" s="4">
        <f>SUM(E9:E14)</f>
        <v>51887713784791</v>
      </c>
      <c r="G15" s="4">
        <f>SUM(G9:G14)</f>
        <v>65591732557350.102</v>
      </c>
      <c r="I15" s="1" t="s">
        <v>21</v>
      </c>
      <c r="K15" s="4">
        <f>SUM(K9:K14)</f>
        <v>4818868284462</v>
      </c>
      <c r="M15" s="1" t="s">
        <v>21</v>
      </c>
      <c r="O15" s="4">
        <f>SUM(O9:O14)</f>
        <v>0</v>
      </c>
      <c r="Q15" s="1" t="s">
        <v>21</v>
      </c>
      <c r="S15" s="1" t="s">
        <v>21</v>
      </c>
      <c r="U15" s="4">
        <f>SUM(U9:U14)</f>
        <v>56706582069253</v>
      </c>
      <c r="W15" s="4">
        <f>SUM(W9:W14)</f>
        <v>80215979318649.75</v>
      </c>
      <c r="Y15" s="8">
        <f>SUM(Y9:Y14)</f>
        <v>0.99945146283008457</v>
      </c>
    </row>
    <row r="16" spans="1:25" ht="24.75" thickTop="1"/>
    <row r="17" spans="23:23">
      <c r="W17" s="3">
        <v>80260004914603</v>
      </c>
    </row>
    <row r="18" spans="23:23">
      <c r="W18" s="3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G18" sqref="G18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2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0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</row>
    <row r="3" spans="1:19" ht="24.75">
      <c r="A3" s="14" t="s">
        <v>1</v>
      </c>
      <c r="B3" s="14" t="s">
        <v>1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 t="s">
        <v>1</v>
      </c>
      <c r="Q3" s="14" t="s">
        <v>1</v>
      </c>
      <c r="R3" s="14" t="s">
        <v>1</v>
      </c>
      <c r="S3" s="14" t="s">
        <v>1</v>
      </c>
    </row>
    <row r="4" spans="1:19" ht="24.75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</row>
    <row r="6" spans="1:19" ht="24.75">
      <c r="A6" s="13" t="s">
        <v>25</v>
      </c>
      <c r="C6" s="13" t="s">
        <v>26</v>
      </c>
      <c r="D6" s="13" t="s">
        <v>26</v>
      </c>
      <c r="E6" s="13" t="s">
        <v>26</v>
      </c>
      <c r="F6" s="13" t="s">
        <v>26</v>
      </c>
      <c r="G6" s="13" t="s">
        <v>26</v>
      </c>
      <c r="H6" s="13" t="s">
        <v>26</v>
      </c>
      <c r="I6" s="13" t="s">
        <v>26</v>
      </c>
      <c r="K6" s="13" t="s">
        <v>77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.75">
      <c r="A7" s="13" t="s">
        <v>25</v>
      </c>
      <c r="C7" s="13" t="s">
        <v>27</v>
      </c>
      <c r="E7" s="13" t="s">
        <v>28</v>
      </c>
      <c r="G7" s="13" t="s">
        <v>29</v>
      </c>
      <c r="I7" s="13" t="s">
        <v>23</v>
      </c>
      <c r="K7" s="13" t="s">
        <v>30</v>
      </c>
      <c r="M7" s="13" t="s">
        <v>31</v>
      </c>
      <c r="O7" s="13" t="s">
        <v>32</v>
      </c>
      <c r="Q7" s="13" t="s">
        <v>30</v>
      </c>
      <c r="S7" s="13" t="s">
        <v>24</v>
      </c>
    </row>
    <row r="8" spans="1:19">
      <c r="A8" s="6" t="s">
        <v>33</v>
      </c>
      <c r="C8" s="1" t="s">
        <v>34</v>
      </c>
      <c r="E8" s="1" t="s">
        <v>35</v>
      </c>
      <c r="G8" s="1" t="s">
        <v>36</v>
      </c>
      <c r="I8" s="3">
        <v>5</v>
      </c>
      <c r="K8" s="9">
        <v>9927485</v>
      </c>
      <c r="L8" s="9"/>
      <c r="M8" s="9">
        <v>2000038246</v>
      </c>
      <c r="N8" s="9"/>
      <c r="O8" s="9">
        <v>2000300000</v>
      </c>
      <c r="P8" s="9"/>
      <c r="Q8" s="9">
        <v>9665731</v>
      </c>
      <c r="S8" s="7">
        <v>1.2043023184815875E-7</v>
      </c>
    </row>
    <row r="9" spans="1:19">
      <c r="A9" s="6" t="s">
        <v>33</v>
      </c>
      <c r="C9" s="1" t="s">
        <v>38</v>
      </c>
      <c r="E9" s="1" t="s">
        <v>35</v>
      </c>
      <c r="G9" s="1" t="s">
        <v>39</v>
      </c>
      <c r="I9" s="3">
        <v>5</v>
      </c>
      <c r="K9" s="9">
        <v>2575234016</v>
      </c>
      <c r="L9" s="9"/>
      <c r="M9" s="9">
        <v>2285176</v>
      </c>
      <c r="N9" s="9"/>
      <c r="O9" s="9">
        <v>2000000000</v>
      </c>
      <c r="P9" s="9"/>
      <c r="Q9" s="9">
        <v>577519192</v>
      </c>
      <c r="S9" s="7">
        <v>7.1956037457820119E-6</v>
      </c>
    </row>
    <row r="10" spans="1:19">
      <c r="A10" s="6" t="s">
        <v>40</v>
      </c>
      <c r="C10" s="1" t="s">
        <v>41</v>
      </c>
      <c r="E10" s="1" t="s">
        <v>35</v>
      </c>
      <c r="G10" s="1" t="s">
        <v>42</v>
      </c>
      <c r="I10" s="3">
        <v>5</v>
      </c>
      <c r="K10" s="9">
        <v>10251077</v>
      </c>
      <c r="L10" s="9"/>
      <c r="M10" s="9">
        <v>41955</v>
      </c>
      <c r="N10" s="9"/>
      <c r="O10" s="9">
        <v>0</v>
      </c>
      <c r="P10" s="9"/>
      <c r="Q10" s="9">
        <v>10293032</v>
      </c>
      <c r="S10" s="7">
        <v>1.2824609232147234E-7</v>
      </c>
    </row>
    <row r="11" spans="1:19">
      <c r="A11" s="6" t="s">
        <v>43</v>
      </c>
      <c r="C11" s="1" t="s">
        <v>44</v>
      </c>
      <c r="E11" s="1" t="s">
        <v>35</v>
      </c>
      <c r="G11" s="1" t="s">
        <v>45</v>
      </c>
      <c r="I11" s="3">
        <v>5</v>
      </c>
      <c r="K11" s="9">
        <v>127181573367</v>
      </c>
      <c r="L11" s="9"/>
      <c r="M11" s="9">
        <v>4743524677416</v>
      </c>
      <c r="N11" s="9"/>
      <c r="O11" s="9">
        <v>4866000504000</v>
      </c>
      <c r="P11" s="9"/>
      <c r="Q11" s="9">
        <v>4705746783</v>
      </c>
      <c r="S11" s="7">
        <v>5.8631279527168422E-5</v>
      </c>
    </row>
    <row r="12" spans="1:19">
      <c r="A12" s="1" t="s">
        <v>21</v>
      </c>
      <c r="C12" s="1" t="s">
        <v>21</v>
      </c>
      <c r="E12" s="1" t="s">
        <v>21</v>
      </c>
      <c r="G12" s="1" t="s">
        <v>21</v>
      </c>
      <c r="I12" s="1" t="s">
        <v>21</v>
      </c>
      <c r="K12" s="4">
        <f>SUM(K8:K11)</f>
        <v>129776985945</v>
      </c>
      <c r="M12" s="4">
        <f>SUM(M8:M11)</f>
        <v>4745527042793</v>
      </c>
      <c r="O12" s="4">
        <f>SUM(O8:O11)</f>
        <v>4870000804000</v>
      </c>
      <c r="Q12" s="4">
        <f>SUM(Q8:Q11)</f>
        <v>5303224738</v>
      </c>
      <c r="S12" s="8">
        <f>SUM(S8:S11)</f>
        <v>6.607555959712006E-5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G12" sqref="G12"/>
    </sheetView>
  </sheetViews>
  <sheetFormatPr defaultRowHeight="24"/>
  <cols>
    <col min="1" max="1" width="32.42578125" style="1" bestFit="1" customWidth="1"/>
    <col min="2" max="2" width="1" style="1" customWidth="1"/>
    <col min="3" max="3" width="19" style="1" customWidth="1"/>
    <col min="4" max="4" width="1" style="1" customWidth="1"/>
    <col min="5" max="5" width="18" style="1" customWidth="1"/>
    <col min="6" max="6" width="1" style="1" customWidth="1"/>
    <col min="7" max="7" width="12" style="1" customWidth="1"/>
    <col min="8" max="8" width="1" style="1" customWidth="1"/>
    <col min="9" max="9" width="19" style="1" customWidth="1"/>
    <col min="10" max="10" width="1" style="1" customWidth="1"/>
    <col min="11" max="11" width="16" style="1" customWidth="1"/>
    <col min="12" max="12" width="1" style="1" customWidth="1"/>
    <col min="13" max="13" width="19" style="1" customWidth="1"/>
    <col min="14" max="14" width="1" style="1" customWidth="1"/>
    <col min="15" max="15" width="20" style="1" customWidth="1"/>
    <col min="16" max="16" width="1" style="1" customWidth="1"/>
    <col min="17" max="17" width="16" style="1" customWidth="1"/>
    <col min="18" max="18" width="1" style="1" customWidth="1"/>
    <col min="19" max="19" width="20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</row>
    <row r="3" spans="1:19" ht="24.75">
      <c r="A3" s="14" t="s">
        <v>46</v>
      </c>
      <c r="B3" s="14" t="s">
        <v>46</v>
      </c>
      <c r="C3" s="14" t="s">
        <v>46</v>
      </c>
      <c r="D3" s="14" t="s">
        <v>46</v>
      </c>
      <c r="E3" s="14" t="s">
        <v>46</v>
      </c>
      <c r="F3" s="14" t="s">
        <v>46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46</v>
      </c>
      <c r="S3" s="14" t="s">
        <v>46</v>
      </c>
    </row>
    <row r="4" spans="1:19" ht="24.75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</row>
    <row r="6" spans="1:19" ht="24.75">
      <c r="A6" s="13" t="s">
        <v>47</v>
      </c>
      <c r="B6" s="13" t="s">
        <v>47</v>
      </c>
      <c r="C6" s="13" t="s">
        <v>47</v>
      </c>
      <c r="D6" s="13" t="s">
        <v>47</v>
      </c>
      <c r="E6" s="13" t="s">
        <v>47</v>
      </c>
      <c r="F6" s="13" t="s">
        <v>47</v>
      </c>
      <c r="G6" s="13" t="s">
        <v>47</v>
      </c>
      <c r="I6" s="13" t="s">
        <v>48</v>
      </c>
      <c r="J6" s="13" t="s">
        <v>48</v>
      </c>
      <c r="K6" s="13" t="s">
        <v>48</v>
      </c>
      <c r="L6" s="13" t="s">
        <v>48</v>
      </c>
      <c r="M6" s="13" t="s">
        <v>48</v>
      </c>
      <c r="O6" s="13" t="s">
        <v>49</v>
      </c>
      <c r="P6" s="13" t="s">
        <v>49</v>
      </c>
      <c r="Q6" s="13" t="s">
        <v>49</v>
      </c>
      <c r="R6" s="13" t="s">
        <v>49</v>
      </c>
      <c r="S6" s="13" t="s">
        <v>49</v>
      </c>
    </row>
    <row r="7" spans="1:19" ht="24.75">
      <c r="A7" s="13" t="s">
        <v>50</v>
      </c>
      <c r="C7" s="13" t="s">
        <v>51</v>
      </c>
      <c r="E7" s="13" t="s">
        <v>22</v>
      </c>
      <c r="G7" s="13" t="s">
        <v>23</v>
      </c>
      <c r="I7" s="13" t="s">
        <v>52</v>
      </c>
      <c r="K7" s="13" t="s">
        <v>53</v>
      </c>
      <c r="M7" s="13" t="s">
        <v>54</v>
      </c>
      <c r="O7" s="13" t="s">
        <v>52</v>
      </c>
      <c r="Q7" s="13" t="s">
        <v>53</v>
      </c>
      <c r="S7" s="13" t="s">
        <v>54</v>
      </c>
    </row>
    <row r="8" spans="1:19">
      <c r="A8" s="6" t="s">
        <v>33</v>
      </c>
      <c r="C8" s="3">
        <v>9</v>
      </c>
      <c r="E8" s="1" t="s">
        <v>78</v>
      </c>
      <c r="G8" s="3">
        <v>5</v>
      </c>
      <c r="I8" s="3">
        <v>38246</v>
      </c>
      <c r="K8" s="3">
        <v>0</v>
      </c>
      <c r="M8" s="3">
        <v>38246</v>
      </c>
      <c r="O8" s="3">
        <v>78876</v>
      </c>
      <c r="Q8" s="3">
        <v>0</v>
      </c>
      <c r="S8" s="3">
        <v>78876</v>
      </c>
    </row>
    <row r="9" spans="1:19">
      <c r="A9" s="6" t="s">
        <v>33</v>
      </c>
      <c r="C9" s="3">
        <v>1</v>
      </c>
      <c r="E9" s="1" t="s">
        <v>78</v>
      </c>
      <c r="G9" s="3">
        <v>5</v>
      </c>
      <c r="I9" s="3">
        <v>2285176</v>
      </c>
      <c r="K9" s="3">
        <v>0</v>
      </c>
      <c r="M9" s="3">
        <v>2285176</v>
      </c>
      <c r="O9" s="3">
        <v>172631049</v>
      </c>
      <c r="Q9" s="3">
        <v>0</v>
      </c>
      <c r="S9" s="3">
        <v>172631049</v>
      </c>
    </row>
    <row r="10" spans="1:19">
      <c r="A10" s="6" t="s">
        <v>40</v>
      </c>
      <c r="C10" s="3">
        <v>17</v>
      </c>
      <c r="E10" s="1" t="s">
        <v>78</v>
      </c>
      <c r="G10" s="3">
        <v>5</v>
      </c>
      <c r="I10" s="3">
        <v>41955</v>
      </c>
      <c r="K10" s="3">
        <v>0</v>
      </c>
      <c r="M10" s="3">
        <v>41955</v>
      </c>
      <c r="O10" s="3">
        <v>295181</v>
      </c>
      <c r="Q10" s="3">
        <v>0</v>
      </c>
      <c r="S10" s="3">
        <v>295181</v>
      </c>
    </row>
    <row r="11" spans="1:19">
      <c r="A11" s="6" t="s">
        <v>43</v>
      </c>
      <c r="C11" s="3">
        <v>1</v>
      </c>
      <c r="E11" s="1" t="s">
        <v>78</v>
      </c>
      <c r="G11" s="3">
        <v>5</v>
      </c>
      <c r="I11" s="3">
        <v>369335178</v>
      </c>
      <c r="K11" s="3">
        <v>0</v>
      </c>
      <c r="M11" s="3">
        <v>369335178</v>
      </c>
      <c r="O11" s="3">
        <v>4505092615</v>
      </c>
      <c r="Q11" s="3">
        <v>0</v>
      </c>
      <c r="S11" s="3">
        <v>4505092615</v>
      </c>
    </row>
    <row r="12" spans="1:19">
      <c r="A12" s="6" t="s">
        <v>21</v>
      </c>
      <c r="C12" s="1" t="s">
        <v>21</v>
      </c>
      <c r="E12" s="1" t="s">
        <v>21</v>
      </c>
      <c r="G12" s="3"/>
      <c r="I12" s="4">
        <f>SUM(I8:I11)</f>
        <v>371700555</v>
      </c>
      <c r="K12" s="4">
        <f>SUM(K8:K11)</f>
        <v>0</v>
      </c>
      <c r="M12" s="4">
        <f>SUM(M8:M11)</f>
        <v>371700555</v>
      </c>
      <c r="O12" s="4">
        <f>SUM(O8:O11)</f>
        <v>4678097721</v>
      </c>
      <c r="Q12" s="4">
        <f>SUM(Q8:Q11)</f>
        <v>0</v>
      </c>
      <c r="S12" s="4">
        <f>SUM(S8:S11)</f>
        <v>4678097721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0"/>
  <sheetViews>
    <sheetView rightToLeft="1" workbookViewId="0">
      <selection activeCell="Q20" sqref="Q19:Q20"/>
    </sheetView>
  </sheetViews>
  <sheetFormatPr defaultRowHeight="24"/>
  <cols>
    <col min="1" max="1" width="45" style="1" bestFit="1" customWidth="1"/>
    <col min="2" max="2" width="1" style="1" customWidth="1"/>
    <col min="3" max="3" width="17" style="1" customWidth="1"/>
    <col min="4" max="4" width="1" style="1" customWidth="1"/>
    <col min="5" max="5" width="24" style="1" customWidth="1"/>
    <col min="6" max="6" width="1" style="1" customWidth="1"/>
    <col min="7" max="7" width="24" style="1" customWidth="1"/>
    <col min="8" max="8" width="1" style="1" customWidth="1"/>
    <col min="9" max="9" width="34" style="1" customWidth="1"/>
    <col min="10" max="10" width="1" style="1" customWidth="1"/>
    <col min="11" max="11" width="17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</row>
    <row r="3" spans="1:17" ht="24.75">
      <c r="A3" s="14" t="s">
        <v>46</v>
      </c>
      <c r="B3" s="14" t="s">
        <v>46</v>
      </c>
      <c r="C3" s="14" t="s">
        <v>46</v>
      </c>
      <c r="D3" s="14" t="s">
        <v>46</v>
      </c>
      <c r="E3" s="14" t="s">
        <v>46</v>
      </c>
      <c r="F3" s="14" t="s">
        <v>46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</row>
    <row r="4" spans="1:17" ht="24.75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</row>
    <row r="6" spans="1:17" ht="24.75">
      <c r="A6" s="13" t="s">
        <v>3</v>
      </c>
      <c r="C6" s="13" t="s">
        <v>48</v>
      </c>
      <c r="D6" s="13" t="s">
        <v>48</v>
      </c>
      <c r="E6" s="13" t="s">
        <v>48</v>
      </c>
      <c r="F6" s="13" t="s">
        <v>48</v>
      </c>
      <c r="G6" s="13" t="s">
        <v>48</v>
      </c>
      <c r="H6" s="13" t="s">
        <v>48</v>
      </c>
      <c r="I6" s="13" t="s">
        <v>48</v>
      </c>
      <c r="K6" s="13" t="s">
        <v>49</v>
      </c>
      <c r="L6" s="13" t="s">
        <v>49</v>
      </c>
      <c r="M6" s="13" t="s">
        <v>49</v>
      </c>
      <c r="N6" s="13" t="s">
        <v>49</v>
      </c>
      <c r="O6" s="13" t="s">
        <v>49</v>
      </c>
      <c r="P6" s="13" t="s">
        <v>49</v>
      </c>
      <c r="Q6" s="13" t="s">
        <v>49</v>
      </c>
    </row>
    <row r="7" spans="1:17" ht="24.75">
      <c r="A7" s="13" t="s">
        <v>3</v>
      </c>
      <c r="C7" s="13" t="s">
        <v>7</v>
      </c>
      <c r="E7" s="13" t="s">
        <v>55</v>
      </c>
      <c r="G7" s="13" t="s">
        <v>56</v>
      </c>
      <c r="I7" s="13" t="s">
        <v>57</v>
      </c>
      <c r="K7" s="13" t="s">
        <v>7</v>
      </c>
      <c r="M7" s="13" t="s">
        <v>55</v>
      </c>
      <c r="O7" s="13" t="s">
        <v>56</v>
      </c>
      <c r="Q7" s="13" t="s">
        <v>57</v>
      </c>
    </row>
    <row r="8" spans="1:17">
      <c r="A8" s="6" t="s">
        <v>18</v>
      </c>
      <c r="C8" s="3">
        <v>1627000</v>
      </c>
      <c r="E8" s="3">
        <v>6197806523652</v>
      </c>
      <c r="G8" s="3">
        <v>5425681060437</v>
      </c>
      <c r="I8" s="3">
        <f>E8-G8</f>
        <v>772125463215</v>
      </c>
      <c r="K8" s="3">
        <v>1627000</v>
      </c>
      <c r="M8" s="3">
        <v>6197806523652</v>
      </c>
      <c r="O8" s="3">
        <v>4580550108279</v>
      </c>
      <c r="Q8" s="3">
        <f>M8-O8</f>
        <v>1617256415373</v>
      </c>
    </row>
    <row r="9" spans="1:17">
      <c r="A9" s="6" t="s">
        <v>20</v>
      </c>
      <c r="C9" s="3">
        <v>9275951</v>
      </c>
      <c r="E9" s="3">
        <v>39726178201543</v>
      </c>
      <c r="G9" s="3">
        <v>35009022558862</v>
      </c>
      <c r="I9" s="3">
        <f t="shared" ref="I9:I17" si="0">E9-G9</f>
        <v>4717155642681</v>
      </c>
      <c r="K9" s="3">
        <v>9275951</v>
      </c>
      <c r="M9" s="3">
        <v>39726178201543</v>
      </c>
      <c r="O9" s="3">
        <v>30813146963780</v>
      </c>
      <c r="Q9" s="3">
        <f t="shared" ref="Q9:Q17" si="1">M9-O9</f>
        <v>8913031237763</v>
      </c>
    </row>
    <row r="10" spans="1:17">
      <c r="A10" s="6" t="s">
        <v>15</v>
      </c>
      <c r="C10" s="3">
        <v>1310000</v>
      </c>
      <c r="E10" s="3">
        <v>5013645100000</v>
      </c>
      <c r="G10" s="3">
        <v>4381051831250</v>
      </c>
      <c r="I10" s="3">
        <f t="shared" si="0"/>
        <v>632593268750</v>
      </c>
      <c r="K10" s="3">
        <v>1310000</v>
      </c>
      <c r="M10" s="3">
        <v>5013645100000</v>
      </c>
      <c r="O10" s="3">
        <v>3679633855440</v>
      </c>
      <c r="Q10" s="3">
        <f t="shared" si="1"/>
        <v>1334011244560</v>
      </c>
    </row>
    <row r="11" spans="1:17">
      <c r="A11" s="6" t="s">
        <v>16</v>
      </c>
      <c r="C11" s="3">
        <v>907300</v>
      </c>
      <c r="E11" s="3">
        <v>3461825492262</v>
      </c>
      <c r="G11" s="3">
        <v>3040186510625</v>
      </c>
      <c r="I11" s="3">
        <f t="shared" si="0"/>
        <v>421638981637</v>
      </c>
      <c r="K11" s="3">
        <v>907300</v>
      </c>
      <c r="M11" s="3">
        <v>3461825492262</v>
      </c>
      <c r="O11" s="3">
        <v>2556534765204</v>
      </c>
      <c r="Q11" s="3">
        <f t="shared" si="1"/>
        <v>905290727058</v>
      </c>
    </row>
    <row r="12" spans="1:17">
      <c r="A12" s="6" t="s">
        <v>17</v>
      </c>
      <c r="C12" s="3">
        <v>4918800</v>
      </c>
      <c r="E12" s="3">
        <v>18766328730000</v>
      </c>
      <c r="G12" s="3">
        <v>16398430707000</v>
      </c>
      <c r="I12" s="3">
        <f t="shared" si="0"/>
        <v>2367898023000</v>
      </c>
      <c r="K12" s="3">
        <v>4918800</v>
      </c>
      <c r="M12" s="3">
        <v>18766328730000</v>
      </c>
      <c r="O12" s="3">
        <v>13775074806000</v>
      </c>
      <c r="Q12" s="3">
        <f t="shared" si="1"/>
        <v>4991253924000</v>
      </c>
    </row>
    <row r="13" spans="1:17">
      <c r="A13" s="6" t="s">
        <v>19</v>
      </c>
      <c r="C13" s="3">
        <v>1845500</v>
      </c>
      <c r="E13" s="3">
        <v>7050195271193</v>
      </c>
      <c r="G13" s="3">
        <v>6156228173637</v>
      </c>
      <c r="I13" s="3">
        <f t="shared" si="0"/>
        <v>893967097556</v>
      </c>
      <c r="K13" s="3">
        <v>1845500</v>
      </c>
      <c r="M13" s="3">
        <v>7050195271193</v>
      </c>
      <c r="O13" s="3">
        <v>5215105546372</v>
      </c>
      <c r="Q13" s="3">
        <f t="shared" si="1"/>
        <v>1835089724821</v>
      </c>
    </row>
    <row r="14" spans="1:17">
      <c r="A14" s="6" t="s">
        <v>79</v>
      </c>
      <c r="C14" s="3">
        <v>0</v>
      </c>
      <c r="E14" s="3">
        <v>0</v>
      </c>
      <c r="G14" s="3">
        <v>0</v>
      </c>
      <c r="I14" s="3">
        <f t="shared" si="0"/>
        <v>0</v>
      </c>
      <c r="K14" s="3"/>
      <c r="M14" s="10">
        <v>-26214553</v>
      </c>
      <c r="N14" s="10"/>
      <c r="O14" s="10">
        <v>0</v>
      </c>
      <c r="P14" s="10"/>
      <c r="Q14" s="10">
        <f t="shared" si="1"/>
        <v>-26214553</v>
      </c>
    </row>
    <row r="15" spans="1:17">
      <c r="A15" s="6" t="s">
        <v>80</v>
      </c>
      <c r="C15" s="3">
        <v>0</v>
      </c>
      <c r="E15" s="3">
        <v>0</v>
      </c>
      <c r="G15" s="3">
        <v>0</v>
      </c>
      <c r="I15" s="3">
        <f t="shared" si="0"/>
        <v>0</v>
      </c>
      <c r="K15" s="3"/>
      <c r="M15" s="10">
        <v>91266168</v>
      </c>
      <c r="N15" s="10"/>
      <c r="O15" s="10">
        <v>0</v>
      </c>
      <c r="P15" s="10"/>
      <c r="Q15" s="10">
        <f t="shared" si="1"/>
        <v>91266168</v>
      </c>
    </row>
    <row r="16" spans="1:17">
      <c r="A16" s="6" t="s">
        <v>81</v>
      </c>
      <c r="C16" s="3">
        <v>0</v>
      </c>
      <c r="E16" s="3">
        <v>0</v>
      </c>
      <c r="G16" s="3">
        <v>0</v>
      </c>
      <c r="I16" s="3">
        <f t="shared" si="0"/>
        <v>0</v>
      </c>
      <c r="K16" s="3"/>
      <c r="M16" s="10">
        <v>-488033441</v>
      </c>
      <c r="N16" s="10"/>
      <c r="O16" s="10">
        <v>0</v>
      </c>
      <c r="P16" s="10"/>
      <c r="Q16" s="10">
        <f t="shared" si="1"/>
        <v>-488033441</v>
      </c>
    </row>
    <row r="17" spans="1:17">
      <c r="A17" s="6" t="s">
        <v>82</v>
      </c>
      <c r="C17" s="3">
        <v>0</v>
      </c>
      <c r="E17" s="3">
        <v>0</v>
      </c>
      <c r="G17" s="3">
        <v>0</v>
      </c>
      <c r="I17" s="3">
        <f t="shared" si="0"/>
        <v>0</v>
      </c>
      <c r="K17" s="3"/>
      <c r="M17" s="10">
        <v>17964080</v>
      </c>
      <c r="N17" s="10"/>
      <c r="O17" s="10">
        <v>0</v>
      </c>
      <c r="P17" s="10"/>
      <c r="Q17" s="10">
        <f t="shared" si="1"/>
        <v>17964080</v>
      </c>
    </row>
    <row r="18" spans="1:17">
      <c r="A18" s="1" t="s">
        <v>21</v>
      </c>
      <c r="C18" s="1" t="s">
        <v>21</v>
      </c>
      <c r="E18" s="4">
        <f>SUM(E8:E17)</f>
        <v>80215979318650</v>
      </c>
      <c r="G18" s="4">
        <f>SUM(G8:G17)</f>
        <v>70410600841811</v>
      </c>
      <c r="I18" s="4">
        <f>SUM(I8:I17)</f>
        <v>9805378476839</v>
      </c>
      <c r="K18" s="1" t="s">
        <v>21</v>
      </c>
      <c r="M18" s="4">
        <f>SUM(M8:M17)</f>
        <v>80215574300904</v>
      </c>
      <c r="O18" s="4">
        <f>SUM(O8:O17)</f>
        <v>60620046045075</v>
      </c>
      <c r="Q18" s="4">
        <f>SUM(Q8:Q17)</f>
        <v>19595528255829</v>
      </c>
    </row>
    <row r="19" spans="1:17">
      <c r="Q19" s="3"/>
    </row>
    <row r="20" spans="1:17">
      <c r="I20" s="3"/>
      <c r="Q2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4"/>
  <sheetViews>
    <sheetView rightToLeft="1" workbookViewId="0">
      <selection activeCell="M9" sqref="M9"/>
    </sheetView>
  </sheetViews>
  <sheetFormatPr defaultRowHeight="24"/>
  <cols>
    <col min="1" max="1" width="28.140625" style="1" customWidth="1"/>
    <col min="2" max="2" width="1" style="1" customWidth="1"/>
    <col min="3" max="3" width="11" style="1" customWidth="1"/>
    <col min="4" max="4" width="1" style="1" customWidth="1"/>
    <col min="5" max="5" width="14" style="1" customWidth="1"/>
    <col min="6" max="6" width="1" style="1" customWidth="1"/>
    <col min="7" max="7" width="15" style="1" customWidth="1"/>
    <col min="8" max="8" width="1" style="1" customWidth="1"/>
    <col min="9" max="9" width="28" style="1" customWidth="1"/>
    <col min="10" max="10" width="1" style="1" customWidth="1"/>
    <col min="11" max="11" width="14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</row>
    <row r="3" spans="1:17" ht="24.75">
      <c r="A3" s="14" t="s">
        <v>46</v>
      </c>
      <c r="B3" s="14" t="s">
        <v>46</v>
      </c>
      <c r="C3" s="14" t="s">
        <v>46</v>
      </c>
      <c r="D3" s="14" t="s">
        <v>46</v>
      </c>
      <c r="E3" s="14" t="s">
        <v>46</v>
      </c>
      <c r="F3" s="14" t="s">
        <v>46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</row>
    <row r="4" spans="1:17" ht="24.75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</row>
    <row r="6" spans="1:17" ht="24.75">
      <c r="A6" s="13" t="s">
        <v>3</v>
      </c>
      <c r="C6" s="13" t="s">
        <v>48</v>
      </c>
      <c r="D6" s="13" t="s">
        <v>48</v>
      </c>
      <c r="E6" s="13" t="s">
        <v>48</v>
      </c>
      <c r="F6" s="13" t="s">
        <v>48</v>
      </c>
      <c r="G6" s="13" t="s">
        <v>48</v>
      </c>
      <c r="H6" s="13" t="s">
        <v>48</v>
      </c>
      <c r="I6" s="13" t="s">
        <v>48</v>
      </c>
      <c r="K6" s="13" t="s">
        <v>49</v>
      </c>
      <c r="L6" s="13" t="s">
        <v>49</v>
      </c>
      <c r="M6" s="13" t="s">
        <v>49</v>
      </c>
      <c r="N6" s="13" t="s">
        <v>49</v>
      </c>
      <c r="O6" s="13" t="s">
        <v>49</v>
      </c>
      <c r="P6" s="13" t="s">
        <v>49</v>
      </c>
      <c r="Q6" s="13" t="s">
        <v>49</v>
      </c>
    </row>
    <row r="7" spans="1:17" ht="24.75">
      <c r="A7" s="13" t="s">
        <v>3</v>
      </c>
      <c r="C7" s="13" t="s">
        <v>7</v>
      </c>
      <c r="E7" s="13" t="s">
        <v>55</v>
      </c>
      <c r="G7" s="13" t="s">
        <v>56</v>
      </c>
      <c r="I7" s="13" t="s">
        <v>58</v>
      </c>
      <c r="K7" s="13" t="s">
        <v>7</v>
      </c>
      <c r="M7" s="13" t="s">
        <v>55</v>
      </c>
      <c r="O7" s="13" t="s">
        <v>56</v>
      </c>
      <c r="Q7" s="13" t="s">
        <v>58</v>
      </c>
    </row>
    <row r="8" spans="1:17">
      <c r="A8" s="1" t="s">
        <v>20</v>
      </c>
      <c r="C8" s="3">
        <v>0</v>
      </c>
      <c r="E8" s="3">
        <v>0</v>
      </c>
      <c r="G8" s="3">
        <v>0</v>
      </c>
      <c r="I8" s="3">
        <v>0</v>
      </c>
      <c r="K8" s="3">
        <v>8150</v>
      </c>
      <c r="M8" s="3">
        <v>26028566338</v>
      </c>
      <c r="O8" s="3">
        <v>25036100662</v>
      </c>
      <c r="Q8" s="3">
        <f>M8-O8</f>
        <v>992465676</v>
      </c>
    </row>
    <row r="9" spans="1:17" ht="24.75">
      <c r="A9" s="2" t="s">
        <v>83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166040019</v>
      </c>
      <c r="O9" s="3">
        <v>0</v>
      </c>
      <c r="Q9" s="3">
        <f>M9-O9</f>
        <v>166040019</v>
      </c>
    </row>
    <row r="10" spans="1:17">
      <c r="A10" s="1" t="s">
        <v>21</v>
      </c>
      <c r="C10" s="1" t="s">
        <v>21</v>
      </c>
      <c r="E10" s="4">
        <f>SUM(E8:E9)</f>
        <v>0</v>
      </c>
      <c r="G10" s="4">
        <f>SUM(G8:G9)</f>
        <v>0</v>
      </c>
      <c r="I10" s="4">
        <f>SUM(I8:I9)</f>
        <v>0</v>
      </c>
      <c r="K10" s="1" t="s">
        <v>21</v>
      </c>
      <c r="M10" s="4">
        <f>SUM(M8:M9)</f>
        <v>26194606357</v>
      </c>
      <c r="O10" s="4">
        <f>SUM(O8:O9)</f>
        <v>25036100662</v>
      </c>
      <c r="Q10" s="4">
        <f>SUM(Q8:Q9)</f>
        <v>1158505695</v>
      </c>
    </row>
    <row r="11" spans="1:17">
      <c r="Q11" s="3"/>
    </row>
    <row r="12" spans="1:17">
      <c r="Q12" s="3"/>
    </row>
    <row r="13" spans="1:17">
      <c r="Q13" s="3"/>
    </row>
    <row r="14" spans="1:17">
      <c r="Q1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0"/>
  <sheetViews>
    <sheetView rightToLeft="1" workbookViewId="0">
      <selection activeCell="A20" sqref="A20:XFD20"/>
    </sheetView>
  </sheetViews>
  <sheetFormatPr defaultRowHeight="24"/>
  <cols>
    <col min="1" max="1" width="4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15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19" style="1" customWidth="1"/>
    <col min="14" max="14" width="1" style="1" customWidth="1"/>
    <col min="15" max="15" width="23" style="1" customWidth="1"/>
    <col min="16" max="16" width="1" style="1" customWidth="1"/>
    <col min="17" max="17" width="19" style="1" customWidth="1"/>
    <col min="18" max="18" width="1" style="1" customWidth="1"/>
    <col min="19" max="19" width="23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  <c r="T2" s="14" t="s">
        <v>0</v>
      </c>
      <c r="U2" s="14" t="s">
        <v>0</v>
      </c>
    </row>
    <row r="3" spans="1:21" ht="24.75">
      <c r="A3" s="14" t="s">
        <v>46</v>
      </c>
      <c r="B3" s="14" t="s">
        <v>46</v>
      </c>
      <c r="C3" s="14" t="s">
        <v>46</v>
      </c>
      <c r="D3" s="14" t="s">
        <v>46</v>
      </c>
      <c r="E3" s="14" t="s">
        <v>46</v>
      </c>
      <c r="F3" s="14" t="s">
        <v>46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46</v>
      </c>
      <c r="S3" s="14" t="s">
        <v>46</v>
      </c>
      <c r="T3" s="14" t="s">
        <v>46</v>
      </c>
      <c r="U3" s="14" t="s">
        <v>46</v>
      </c>
    </row>
    <row r="4" spans="1:21" ht="24.75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  <c r="T4" s="14" t="s">
        <v>2</v>
      </c>
      <c r="U4" s="14" t="s">
        <v>2</v>
      </c>
    </row>
    <row r="6" spans="1:21" ht="24.75">
      <c r="A6" s="13" t="s">
        <v>3</v>
      </c>
      <c r="C6" s="13" t="s">
        <v>48</v>
      </c>
      <c r="D6" s="13" t="s">
        <v>48</v>
      </c>
      <c r="E6" s="13" t="s">
        <v>48</v>
      </c>
      <c r="F6" s="13" t="s">
        <v>48</v>
      </c>
      <c r="G6" s="13" t="s">
        <v>48</v>
      </c>
      <c r="H6" s="13" t="s">
        <v>48</v>
      </c>
      <c r="I6" s="13" t="s">
        <v>48</v>
      </c>
      <c r="J6" s="13" t="s">
        <v>48</v>
      </c>
      <c r="K6" s="13" t="s">
        <v>48</v>
      </c>
      <c r="M6" s="13" t="s">
        <v>49</v>
      </c>
      <c r="N6" s="13" t="s">
        <v>49</v>
      </c>
      <c r="O6" s="13" t="s">
        <v>49</v>
      </c>
      <c r="P6" s="13" t="s">
        <v>49</v>
      </c>
      <c r="Q6" s="13" t="s">
        <v>49</v>
      </c>
      <c r="R6" s="13" t="s">
        <v>49</v>
      </c>
      <c r="S6" s="13" t="s">
        <v>49</v>
      </c>
      <c r="T6" s="13" t="s">
        <v>49</v>
      </c>
      <c r="U6" s="13" t="s">
        <v>49</v>
      </c>
    </row>
    <row r="7" spans="1:21" ht="24.75">
      <c r="A7" s="13" t="s">
        <v>3</v>
      </c>
      <c r="C7" s="13" t="s">
        <v>59</v>
      </c>
      <c r="E7" s="13" t="s">
        <v>60</v>
      </c>
      <c r="G7" s="13" t="s">
        <v>61</v>
      </c>
      <c r="I7" s="13" t="s">
        <v>30</v>
      </c>
      <c r="K7" s="13" t="s">
        <v>62</v>
      </c>
      <c r="M7" s="13" t="s">
        <v>59</v>
      </c>
      <c r="O7" s="13" t="s">
        <v>60</v>
      </c>
      <c r="Q7" s="13" t="s">
        <v>61</v>
      </c>
      <c r="S7" s="13" t="s">
        <v>30</v>
      </c>
      <c r="U7" s="13" t="s">
        <v>62</v>
      </c>
    </row>
    <row r="8" spans="1:21">
      <c r="A8" s="1" t="s">
        <v>20</v>
      </c>
      <c r="C8" s="3">
        <v>0</v>
      </c>
      <c r="E8" s="3">
        <v>4717155642681</v>
      </c>
      <c r="G8" s="3">
        <v>0</v>
      </c>
      <c r="I8" s="3">
        <f>C8+E8+G8</f>
        <v>4717155642681</v>
      </c>
      <c r="K8" s="1" t="s">
        <v>63</v>
      </c>
      <c r="M8" s="3">
        <v>0</v>
      </c>
      <c r="O8" s="3">
        <v>8913031237763</v>
      </c>
      <c r="Q8" s="3">
        <v>992465676</v>
      </c>
      <c r="S8" s="3">
        <f>M8+O8+Q8</f>
        <v>8914023703439</v>
      </c>
      <c r="U8" s="7">
        <f t="shared" ref="U8:U16" si="0">S8/$S$19</f>
        <v>0.45487402089524298</v>
      </c>
    </row>
    <row r="9" spans="1:21">
      <c r="A9" s="1" t="s">
        <v>18</v>
      </c>
      <c r="C9" s="3">
        <v>0</v>
      </c>
      <c r="E9" s="3">
        <v>772125463215</v>
      </c>
      <c r="G9" s="3">
        <v>0</v>
      </c>
      <c r="I9" s="3">
        <f t="shared" ref="I9:I17" si="1">C9+E9+G9</f>
        <v>772125463215</v>
      </c>
      <c r="K9" s="1" t="s">
        <v>64</v>
      </c>
      <c r="M9" s="3">
        <v>0</v>
      </c>
      <c r="O9" s="3">
        <v>1617256415373</v>
      </c>
      <c r="Q9" s="3">
        <v>0</v>
      </c>
      <c r="S9" s="3">
        <f t="shared" ref="S9:S18" si="2">M9+O9+Q9</f>
        <v>1617256415373</v>
      </c>
      <c r="U9" s="7">
        <f t="shared" si="0"/>
        <v>8.2527033016025445E-2</v>
      </c>
    </row>
    <row r="10" spans="1:21">
      <c r="A10" s="1" t="s">
        <v>15</v>
      </c>
      <c r="C10" s="3">
        <v>0</v>
      </c>
      <c r="E10" s="3">
        <v>632593268750</v>
      </c>
      <c r="G10" s="3">
        <v>0</v>
      </c>
      <c r="I10" s="3">
        <f t="shared" si="1"/>
        <v>632593268750</v>
      </c>
      <c r="K10" s="1" t="s">
        <v>65</v>
      </c>
      <c r="M10" s="3">
        <v>0</v>
      </c>
      <c r="O10" s="3">
        <v>1334011244560</v>
      </c>
      <c r="Q10" s="3">
        <v>0</v>
      </c>
      <c r="S10" s="3">
        <f t="shared" si="2"/>
        <v>1334011244560</v>
      </c>
      <c r="U10" s="7">
        <f t="shared" si="0"/>
        <v>6.8073305492599309E-2</v>
      </c>
    </row>
    <row r="11" spans="1:21">
      <c r="A11" s="1" t="s">
        <v>16</v>
      </c>
      <c r="C11" s="3">
        <v>0</v>
      </c>
      <c r="E11" s="3">
        <v>421638981637</v>
      </c>
      <c r="G11" s="3">
        <v>0</v>
      </c>
      <c r="I11" s="3">
        <f t="shared" si="1"/>
        <v>421638981637</v>
      </c>
      <c r="K11" s="1" t="s">
        <v>66</v>
      </c>
      <c r="M11" s="3">
        <v>0</v>
      </c>
      <c r="O11" s="3">
        <v>905290727058</v>
      </c>
      <c r="Q11" s="3">
        <v>0</v>
      </c>
      <c r="S11" s="3">
        <f t="shared" si="2"/>
        <v>905290727058</v>
      </c>
      <c r="U11" s="7">
        <f t="shared" si="0"/>
        <v>4.6196111520006619E-2</v>
      </c>
    </row>
    <row r="12" spans="1:21">
      <c r="A12" s="1" t="s">
        <v>17</v>
      </c>
      <c r="C12" s="3">
        <v>0</v>
      </c>
      <c r="E12" s="3">
        <v>2367898023000</v>
      </c>
      <c r="G12" s="3">
        <v>0</v>
      </c>
      <c r="I12" s="3">
        <f t="shared" si="1"/>
        <v>2367898023000</v>
      </c>
      <c r="K12" s="1" t="s">
        <v>67</v>
      </c>
      <c r="M12" s="3">
        <v>0</v>
      </c>
      <c r="O12" s="3">
        <v>4991253924000</v>
      </c>
      <c r="Q12" s="3">
        <v>0</v>
      </c>
      <c r="S12" s="3">
        <f t="shared" si="2"/>
        <v>4991253924000</v>
      </c>
      <c r="U12" s="7">
        <f t="shared" si="0"/>
        <v>0.25469886745344084</v>
      </c>
    </row>
    <row r="13" spans="1:21">
      <c r="A13" s="1" t="s">
        <v>19</v>
      </c>
      <c r="C13" s="3">
        <v>0</v>
      </c>
      <c r="E13" s="3">
        <v>893967097556</v>
      </c>
      <c r="G13" s="3">
        <v>0</v>
      </c>
      <c r="I13" s="3">
        <f t="shared" si="1"/>
        <v>893967097556</v>
      </c>
      <c r="K13" s="1" t="s">
        <v>68</v>
      </c>
      <c r="M13" s="3">
        <v>0</v>
      </c>
      <c r="O13" s="10">
        <v>1835089724821</v>
      </c>
      <c r="Q13" s="3">
        <v>0</v>
      </c>
      <c r="S13" s="10">
        <f t="shared" si="2"/>
        <v>1835089724821</v>
      </c>
      <c r="U13" s="7">
        <f t="shared" si="0"/>
        <v>9.3642856425301568E-2</v>
      </c>
    </row>
    <row r="14" spans="1:21">
      <c r="A14" s="6" t="s">
        <v>79</v>
      </c>
      <c r="C14" s="6">
        <v>0</v>
      </c>
      <c r="E14" s="3">
        <v>0</v>
      </c>
      <c r="G14" s="3">
        <v>0</v>
      </c>
      <c r="I14" s="3">
        <f t="shared" si="1"/>
        <v>0</v>
      </c>
      <c r="K14" s="7">
        <v>0</v>
      </c>
      <c r="M14" s="3">
        <v>0</v>
      </c>
      <c r="O14" s="10">
        <v>-26214553</v>
      </c>
      <c r="Q14" s="3">
        <v>0</v>
      </c>
      <c r="S14" s="10">
        <f t="shared" si="2"/>
        <v>-26214553</v>
      </c>
      <c r="U14" s="7">
        <f t="shared" si="0"/>
        <v>-1.3377033229652613E-6</v>
      </c>
    </row>
    <row r="15" spans="1:21">
      <c r="A15" s="6" t="s">
        <v>80</v>
      </c>
      <c r="C15" s="6">
        <v>0</v>
      </c>
      <c r="E15" s="3">
        <v>0</v>
      </c>
      <c r="G15" s="3">
        <v>0</v>
      </c>
      <c r="I15" s="3">
        <f t="shared" si="1"/>
        <v>0</v>
      </c>
      <c r="K15" s="7">
        <v>0</v>
      </c>
      <c r="M15" s="3">
        <v>0</v>
      </c>
      <c r="O15" s="10">
        <v>91266168</v>
      </c>
      <c r="Q15" s="3">
        <v>0</v>
      </c>
      <c r="S15" s="10">
        <f t="shared" si="2"/>
        <v>91266168</v>
      </c>
      <c r="U15" s="7">
        <f t="shared" si="0"/>
        <v>4.6572244130161517E-6</v>
      </c>
    </row>
    <row r="16" spans="1:21">
      <c r="A16" s="6" t="s">
        <v>81</v>
      </c>
      <c r="C16" s="6">
        <v>0</v>
      </c>
      <c r="E16" s="3">
        <v>0</v>
      </c>
      <c r="G16" s="3">
        <v>0</v>
      </c>
      <c r="I16" s="3">
        <f t="shared" si="1"/>
        <v>0</v>
      </c>
      <c r="K16" s="7">
        <v>0</v>
      </c>
      <c r="M16" s="3">
        <v>0</v>
      </c>
      <c r="O16" s="10">
        <v>-488033441</v>
      </c>
      <c r="Q16" s="3">
        <v>0</v>
      </c>
      <c r="S16" s="10">
        <f t="shared" si="2"/>
        <v>-488033441</v>
      </c>
      <c r="U16" s="7">
        <f t="shared" si="0"/>
        <v>-2.4903875177420374E-5</v>
      </c>
    </row>
    <row r="17" spans="1:21">
      <c r="A17" s="6" t="s">
        <v>82</v>
      </c>
      <c r="C17" s="6">
        <v>0</v>
      </c>
      <c r="E17" s="3">
        <v>0</v>
      </c>
      <c r="G17" s="3">
        <v>0</v>
      </c>
      <c r="I17" s="3">
        <f t="shared" si="1"/>
        <v>0</v>
      </c>
      <c r="K17" s="7">
        <v>0</v>
      </c>
      <c r="M17" s="3">
        <v>0</v>
      </c>
      <c r="O17" s="10">
        <v>17964080</v>
      </c>
      <c r="Q17" s="3">
        <v>0</v>
      </c>
      <c r="S17" s="10">
        <f t="shared" si="2"/>
        <v>17964080</v>
      </c>
      <c r="U17" s="7">
        <f t="shared" ref="U17:U18" si="3">S17/$S$19</f>
        <v>9.1668965364443907E-7</v>
      </c>
    </row>
    <row r="18" spans="1:21">
      <c r="A18" s="6" t="s">
        <v>83</v>
      </c>
      <c r="C18" s="6"/>
      <c r="E18" s="3"/>
      <c r="G18" s="3"/>
      <c r="I18" s="3"/>
      <c r="K18" s="7"/>
      <c r="M18" s="3"/>
      <c r="O18" s="10">
        <v>0</v>
      </c>
      <c r="Q18" s="3">
        <v>166040019</v>
      </c>
      <c r="S18" s="10">
        <f t="shared" si="2"/>
        <v>166040019</v>
      </c>
      <c r="U18" s="7">
        <f t="shared" si="3"/>
        <v>8.4728618169272277E-6</v>
      </c>
    </row>
    <row r="19" spans="1:21">
      <c r="A19" s="1" t="s">
        <v>21</v>
      </c>
      <c r="C19" s="4">
        <f>SUM(C8:C17)</f>
        <v>0</v>
      </c>
      <c r="E19" s="4">
        <f>SUM(E8:E17)</f>
        <v>9805378476839</v>
      </c>
      <c r="G19" s="4">
        <f>SUM(G8:G17)</f>
        <v>0</v>
      </c>
      <c r="I19" s="4">
        <f>SUM(I8:I17)</f>
        <v>9805378476839</v>
      </c>
      <c r="K19" s="5" t="s">
        <v>69</v>
      </c>
      <c r="M19" s="4">
        <f>SUM(M8:M13)</f>
        <v>0</v>
      </c>
      <c r="O19" s="4">
        <f>SUM(O8:O18)</f>
        <v>19595528255829</v>
      </c>
      <c r="Q19" s="4">
        <f>SUM(Q8:Q18)</f>
        <v>1158505695</v>
      </c>
      <c r="S19" s="4">
        <f>SUM(S8:S18)</f>
        <v>19596686761524</v>
      </c>
      <c r="U19" s="12">
        <f>SUM(U8:U18)</f>
        <v>0.99999999999999978</v>
      </c>
    </row>
    <row r="20" spans="1:21">
      <c r="E20" s="3"/>
      <c r="O20" s="3"/>
      <c r="Q20" s="3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2" sqref="K12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</row>
    <row r="3" spans="1:11" ht="24.75">
      <c r="A3" s="14" t="s">
        <v>46</v>
      </c>
      <c r="B3" s="14" t="s">
        <v>46</v>
      </c>
      <c r="C3" s="14" t="s">
        <v>46</v>
      </c>
      <c r="D3" s="14" t="s">
        <v>46</v>
      </c>
      <c r="E3" s="14" t="s">
        <v>46</v>
      </c>
      <c r="F3" s="14" t="s">
        <v>46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</row>
    <row r="4" spans="1:11" ht="24.75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</row>
    <row r="6" spans="1:11" ht="24.75">
      <c r="A6" s="13" t="s">
        <v>70</v>
      </c>
      <c r="B6" s="13" t="s">
        <v>70</v>
      </c>
      <c r="C6" s="13" t="s">
        <v>70</v>
      </c>
      <c r="E6" s="13" t="s">
        <v>48</v>
      </c>
      <c r="F6" s="13" t="s">
        <v>48</v>
      </c>
      <c r="G6" s="13" t="s">
        <v>48</v>
      </c>
      <c r="I6" s="13" t="s">
        <v>49</v>
      </c>
      <c r="J6" s="13" t="s">
        <v>49</v>
      </c>
      <c r="K6" s="13" t="s">
        <v>49</v>
      </c>
    </row>
    <row r="7" spans="1:11" ht="24.75">
      <c r="A7" s="13" t="s">
        <v>71</v>
      </c>
      <c r="C7" s="13" t="s">
        <v>27</v>
      </c>
      <c r="E7" s="13" t="s">
        <v>72</v>
      </c>
      <c r="G7" s="13" t="s">
        <v>73</v>
      </c>
      <c r="I7" s="13" t="s">
        <v>72</v>
      </c>
      <c r="K7" s="13" t="s">
        <v>73</v>
      </c>
    </row>
    <row r="8" spans="1:11">
      <c r="A8" s="1" t="s">
        <v>33</v>
      </c>
      <c r="C8" s="1" t="s">
        <v>34</v>
      </c>
      <c r="E8" s="3">
        <v>38246</v>
      </c>
      <c r="G8" s="7">
        <f>E8/$E$12</f>
        <v>1.0289465400448488E-4</v>
      </c>
      <c r="I8" s="3">
        <v>78876</v>
      </c>
      <c r="K8" s="7">
        <f>I8/$I$12</f>
        <v>1.6860699520218508E-5</v>
      </c>
    </row>
    <row r="9" spans="1:11">
      <c r="A9" s="1" t="s">
        <v>33</v>
      </c>
      <c r="C9" s="1" t="s">
        <v>38</v>
      </c>
      <c r="E9" s="3">
        <v>2285176</v>
      </c>
      <c r="G9" s="7">
        <f t="shared" ref="G9:G11" si="0">E9/$E$12</f>
        <v>6.1478950441707031E-3</v>
      </c>
      <c r="I9" s="3">
        <v>172631049</v>
      </c>
      <c r="K9" s="7">
        <f t="shared" ref="K9:K11" si="1">I9/$I$12</f>
        <v>3.6901975823433207E-2</v>
      </c>
    </row>
    <row r="10" spans="1:11">
      <c r="A10" s="1" t="s">
        <v>40</v>
      </c>
      <c r="C10" s="1" t="s">
        <v>41</v>
      </c>
      <c r="E10" s="3">
        <v>41955</v>
      </c>
      <c r="G10" s="7">
        <f t="shared" si="0"/>
        <v>1.1287311637186013E-4</v>
      </c>
      <c r="I10" s="3">
        <v>295181</v>
      </c>
      <c r="K10" s="7">
        <f t="shared" si="1"/>
        <v>6.309851089149576E-5</v>
      </c>
    </row>
    <row r="11" spans="1:11" ht="24.75" thickBot="1">
      <c r="A11" s="1" t="s">
        <v>43</v>
      </c>
      <c r="C11" s="1" t="s">
        <v>44</v>
      </c>
      <c r="E11" s="3">
        <v>369335178</v>
      </c>
      <c r="G11" s="7">
        <f t="shared" si="0"/>
        <v>0.99363633718545297</v>
      </c>
      <c r="I11" s="3">
        <v>4505092615</v>
      </c>
      <c r="K11" s="7">
        <f t="shared" si="1"/>
        <v>0.96301806496615505</v>
      </c>
    </row>
    <row r="12" spans="1:11" ht="24.75" thickBot="1">
      <c r="A12" s="1" t="s">
        <v>21</v>
      </c>
      <c r="C12" s="1" t="s">
        <v>21</v>
      </c>
      <c r="E12" s="4">
        <f>SUM(E8:E11)</f>
        <v>371700555</v>
      </c>
      <c r="G12" s="11">
        <f>SUM(G8:G11)</f>
        <v>1</v>
      </c>
      <c r="I12" s="4">
        <f>SUM(I8:I11)</f>
        <v>4678097721</v>
      </c>
      <c r="K12" s="11">
        <f>SUM(K8:K11)</f>
        <v>1</v>
      </c>
    </row>
    <row r="13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9"/>
  <sheetViews>
    <sheetView rightToLeft="1" tabSelected="1" workbookViewId="0">
      <selection activeCell="N10" sqref="N10"/>
    </sheetView>
  </sheetViews>
  <sheetFormatPr defaultRowHeight="24"/>
  <cols>
    <col min="1" max="1" width="19.710937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</row>
    <row r="3" spans="1:7" ht="24.75">
      <c r="A3" s="14" t="s">
        <v>46</v>
      </c>
      <c r="B3" s="14" t="s">
        <v>46</v>
      </c>
      <c r="C3" s="14" t="s">
        <v>46</v>
      </c>
      <c r="D3" s="14" t="s">
        <v>46</v>
      </c>
      <c r="E3" s="14" t="s">
        <v>46</v>
      </c>
      <c r="F3" s="14" t="s">
        <v>46</v>
      </c>
      <c r="G3" s="14" t="s">
        <v>46</v>
      </c>
    </row>
    <row r="4" spans="1:7" ht="24.75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</row>
    <row r="6" spans="1:7" ht="24.75">
      <c r="A6" s="13" t="s">
        <v>50</v>
      </c>
      <c r="C6" s="13" t="s">
        <v>30</v>
      </c>
      <c r="E6" s="13" t="s">
        <v>62</v>
      </c>
      <c r="G6" s="13" t="s">
        <v>13</v>
      </c>
    </row>
    <row r="7" spans="1:7">
      <c r="A7" s="1" t="s">
        <v>74</v>
      </c>
      <c r="C7" s="3">
        <f>'سرمایه‌گذاری در سهام'!I19</f>
        <v>9805378476839</v>
      </c>
      <c r="E7" s="1" t="s">
        <v>69</v>
      </c>
      <c r="G7" s="1" t="s">
        <v>75</v>
      </c>
    </row>
    <row r="8" spans="1:7">
      <c r="A8" s="1" t="s">
        <v>76</v>
      </c>
      <c r="C8" s="3">
        <f>'درآمد سپرده بانکی'!E12</f>
        <v>371700555</v>
      </c>
      <c r="E8" s="1" t="s">
        <v>37</v>
      </c>
      <c r="G8" s="1" t="s">
        <v>37</v>
      </c>
    </row>
    <row r="9" spans="1:7">
      <c r="A9" s="1" t="s">
        <v>21</v>
      </c>
      <c r="C9" s="4">
        <f>SUM(C7:C8)</f>
        <v>9805750177394</v>
      </c>
      <c r="E9" s="5" t="s">
        <v>69</v>
      </c>
      <c r="G9" s="5" t="s">
        <v>75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سهام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2024-03-28T15:22:02Z</dcterms:modified>
</cp:coreProperties>
</file>