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A1B63739-B58B-4344-8F34-380E0E811D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G11" i="15"/>
  <c r="C11" i="15"/>
  <c r="K11" i="13"/>
  <c r="K9" i="13"/>
  <c r="K10" i="13"/>
  <c r="K8" i="13"/>
  <c r="G11" i="13"/>
  <c r="G9" i="13"/>
  <c r="G10" i="13"/>
  <c r="G8" i="13"/>
  <c r="I11" i="13"/>
  <c r="E11" i="13"/>
  <c r="C19" i="12"/>
  <c r="E19" i="12"/>
  <c r="G19" i="12"/>
  <c r="I19" i="12"/>
  <c r="K19" i="12"/>
  <c r="M19" i="12"/>
  <c r="O19" i="12"/>
  <c r="Q19" i="12"/>
  <c r="I12" i="11"/>
  <c r="I8" i="11"/>
  <c r="U17" i="11"/>
  <c r="U9" i="11"/>
  <c r="U10" i="11"/>
  <c r="U11" i="11"/>
  <c r="U12" i="11"/>
  <c r="U13" i="11"/>
  <c r="U14" i="11"/>
  <c r="U15" i="11"/>
  <c r="U16" i="11"/>
  <c r="U8" i="11"/>
  <c r="K17" i="11"/>
  <c r="K9" i="11"/>
  <c r="K10" i="11"/>
  <c r="K11" i="11"/>
  <c r="K12" i="11"/>
  <c r="K13" i="11"/>
  <c r="K14" i="11"/>
  <c r="K15" i="11"/>
  <c r="K16" i="11"/>
  <c r="K8" i="11"/>
  <c r="S8" i="11"/>
  <c r="S9" i="11"/>
  <c r="S10" i="11"/>
  <c r="S11" i="11"/>
  <c r="S12" i="11"/>
  <c r="S13" i="11"/>
  <c r="S14" i="11"/>
  <c r="S15" i="11"/>
  <c r="S16" i="11"/>
  <c r="I9" i="11"/>
  <c r="I10" i="11"/>
  <c r="I11" i="11"/>
  <c r="I13" i="11"/>
  <c r="I14" i="11"/>
  <c r="I15" i="11"/>
  <c r="I16" i="11"/>
  <c r="C17" i="11"/>
  <c r="E17" i="11"/>
  <c r="G17" i="11"/>
  <c r="I17" i="11"/>
  <c r="M17" i="11"/>
  <c r="O17" i="11"/>
  <c r="Q17" i="11"/>
  <c r="E26" i="10"/>
  <c r="G26" i="10"/>
  <c r="I26" i="10"/>
  <c r="M26" i="10"/>
  <c r="O26" i="10"/>
  <c r="Q26" i="10"/>
  <c r="Q9" i="9"/>
  <c r="Q10" i="9"/>
  <c r="Q11" i="9"/>
  <c r="Q12" i="9"/>
  <c r="Q13" i="9"/>
  <c r="Q8" i="9"/>
  <c r="Q14" i="9" s="1"/>
  <c r="I9" i="9"/>
  <c r="I10" i="9"/>
  <c r="I11" i="9"/>
  <c r="I12" i="9"/>
  <c r="I13" i="9"/>
  <c r="I8" i="9"/>
  <c r="I14" i="9" s="1"/>
  <c r="E14" i="9"/>
  <c r="G14" i="9"/>
  <c r="M14" i="9"/>
  <c r="O14" i="9"/>
  <c r="I11" i="7"/>
  <c r="K11" i="7"/>
  <c r="M11" i="7"/>
  <c r="O11" i="7"/>
  <c r="Q11" i="7"/>
  <c r="S11" i="7"/>
  <c r="S11" i="6"/>
  <c r="K11" i="6"/>
  <c r="M11" i="6"/>
  <c r="O11" i="6"/>
  <c r="Q11" i="6"/>
  <c r="Y15" i="1"/>
  <c r="W15" i="1"/>
  <c r="U15" i="1"/>
  <c r="O15" i="1"/>
  <c r="K15" i="1"/>
  <c r="G15" i="1"/>
  <c r="E15" i="1"/>
  <c r="S17" i="11" l="1"/>
</calcChain>
</file>

<file path=xl/sharedStrings.xml><?xml version="1.0" encoding="utf-8"?>
<sst xmlns="http://schemas.openxmlformats.org/spreadsheetml/2006/main" count="340" uniqueCount="88">
  <si>
    <t>صندوق سرمایه‌گذاری طلای عیار مفید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</si>
  <si>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</si>
  <si>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</si>
  <si>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</si>
  <si>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</si>
  <si>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</si>
  <si>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</si>
  <si>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</si>
  <si>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</si>
  <si>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</si>
  <si>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</si>
  <si>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</si>
  <si>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</si>
  <si>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</si>
  <si>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</si>
  <si>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</si>
  <si>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</si>
  <si>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</si>
  <si>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</si>
  <si>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</si>
  <si>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گواهی سپرده کالایی 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</si>
  <si>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</si>
  <si>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</si>
  <si>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</si>
  <si>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</si>
  <si>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</si>
  <si>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</si>
  <si>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</si>
  <si>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</si>
  <si>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</si>
  <si>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</si>
  <si>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</si>
  <si>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</si>
  <si>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</si>
  <si>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</si>
  <si>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</si>
  <si>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</si>
  <si>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</si>
  <si>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</si>
  <si>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</si>
  <si>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</si>
  <si>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</si>
  <si>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</si>
  <si>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</si>
  <si>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</si>
  <si>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</si>
  <si>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</si>
  <si>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</si>
  <si>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</si>
  <si>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</si>
  <si>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</si>
  <si>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</si>
  <si>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</si>
  <si>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</si>
  <si>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</si>
  <si>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</si>
  <si>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جدید0111آینده</t>
  </si>
  <si>
    <t>تمام سکه طرح جدید0112سامان</t>
  </si>
  <si>
    <t>تمام سکه طرح جدید 0110 صادرات</t>
  </si>
  <si>
    <t>سلف تمام سکه 001 مرکزی</t>
  </si>
  <si>
    <t>اسنادخزانه-م1بودجه00-030821</t>
  </si>
  <si>
    <t>گام بانک اقتصاد نوین0205</t>
  </si>
  <si>
    <t>اسنادخزانه-م5بودجه99-020218</t>
  </si>
  <si>
    <t>اسنادخزانه-م4بودجه99-011215</t>
  </si>
  <si>
    <t>اسنادخزانه-م3بودجه99-011110</t>
  </si>
  <si>
    <t>اسناد خزانه-م9بودجه00-031101</t>
  </si>
  <si>
    <t>اسنادخزانه-م6بودجه00-030723</t>
  </si>
  <si>
    <t>اسنادخزانه-م5بودجه00-030626</t>
  </si>
  <si>
    <t>اسنادخزانه-م2بودجه00-031024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</si>
  <si>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</si>
  <si>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</si>
  <si>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</si>
  <si>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</si>
  <si>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</si>
  <si>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</si>
  <si>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</si>
  <si>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</si>
  <si>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</si>
  <si>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</si>
  <si>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</si>
  <si>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</si>
  <si>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</si>
  <si>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</si>
  <si>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</si>
  <si>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1402/02/01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</si>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</sst>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6"/>
      <name val="2  Mitra"/>
      <charset val="178"/>
    </font>
    <font>
      <b/>
      <sz val="16"/>
      <color rgb="FF000000"/>
      <name val="2  Mitra"/>
      <charset val="178"/>
    </font>
    <font>
      <b/>
      <sz val="16"/>
      <name val="2 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FBB0DE6-54B5-2F60-AB7A-673C59C58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E1D1-A301-49D9-A946-1B8FDDA94AFC}">
  <dimension ref="A1"/>
  <sheetViews>
    <sheetView rightToLeft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34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6" sqref="I6:K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x14ac:dyDescent="0.55000000000000004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 x14ac:dyDescent="0.55000000000000004">
      <c r="A6" s="15" t="s">
        <v>76</v>
      </c>
      <c r="B6" s="15" t="s">
        <v>76</v>
      </c>
      <c r="C6" s="15" t="s">
        <v>76</v>
      </c>
      <c r="E6" s="15" t="s">
        <v>44</v>
      </c>
      <c r="F6" s="15" t="s">
        <v>44</v>
      </c>
      <c r="G6" s="15" t="s">
        <v>44</v>
      </c>
      <c r="I6" s="15" t="s">
        <v>45</v>
      </c>
      <c r="J6" s="15" t="s">
        <v>45</v>
      </c>
      <c r="K6" s="15" t="s">
        <v>45</v>
      </c>
    </row>
    <row r="7" spans="1:11" ht="24.75" x14ac:dyDescent="0.55000000000000004">
      <c r="A7" s="15" t="s">
        <v>77</v>
      </c>
      <c r="C7" s="15" t="s">
        <v>26</v>
      </c>
      <c r="E7" s="15" t="s">
        <v>78</v>
      </c>
      <c r="G7" s="15" t="s">
        <v>79</v>
      </c>
      <c r="I7" s="15" t="s">
        <v>78</v>
      </c>
      <c r="K7" s="15" t="s">
        <v>79</v>
      </c>
    </row>
    <row r="8" spans="1:11" x14ac:dyDescent="0.55000000000000004">
      <c r="A8" s="1" t="s">
        <v>32</v>
      </c>
      <c r="C8" s="4" t="s">
        <v>33</v>
      </c>
      <c r="D8" s="4"/>
      <c r="E8" s="6">
        <v>4184</v>
      </c>
      <c r="F8" s="4"/>
      <c r="G8" s="8">
        <f>E8/$E$11</f>
        <v>1.4393409304664854E-3</v>
      </c>
      <c r="H8" s="4"/>
      <c r="I8" s="6">
        <v>48573</v>
      </c>
      <c r="J8" s="4"/>
      <c r="K8" s="8">
        <f>I8/$I$11</f>
        <v>9.385952016457966E-4</v>
      </c>
    </row>
    <row r="9" spans="1:11" x14ac:dyDescent="0.55000000000000004">
      <c r="A9" s="1" t="s">
        <v>36</v>
      </c>
      <c r="C9" s="4" t="s">
        <v>37</v>
      </c>
      <c r="D9" s="4"/>
      <c r="E9" s="6">
        <v>43736</v>
      </c>
      <c r="F9" s="4"/>
      <c r="G9" s="8">
        <f t="shared" ref="G9:G10" si="0">E9/$E$11</f>
        <v>1.504565366512481E-2</v>
      </c>
      <c r="H9" s="4"/>
      <c r="I9" s="6">
        <v>30454453</v>
      </c>
      <c r="J9" s="4"/>
      <c r="K9" s="8">
        <f t="shared" ref="K9:K10" si="1">I9/$I$11</f>
        <v>0.58848338489587704</v>
      </c>
    </row>
    <row r="10" spans="1:11" x14ac:dyDescent="0.55000000000000004">
      <c r="A10" s="1" t="s">
        <v>39</v>
      </c>
      <c r="C10" s="4" t="s">
        <v>40</v>
      </c>
      <c r="D10" s="4"/>
      <c r="E10" s="6">
        <v>2858966</v>
      </c>
      <c r="F10" s="4"/>
      <c r="G10" s="8">
        <f t="shared" si="0"/>
        <v>0.98351500540440873</v>
      </c>
      <c r="H10" s="4"/>
      <c r="I10" s="6">
        <v>21247718</v>
      </c>
      <c r="J10" s="4"/>
      <c r="K10" s="8">
        <f t="shared" si="1"/>
        <v>0.41057801990247716</v>
      </c>
    </row>
    <row r="11" spans="1:11" ht="24.75" thickBot="1" x14ac:dyDescent="0.6">
      <c r="C11" s="4"/>
      <c r="D11" s="4"/>
      <c r="E11" s="7">
        <f>SUM(E8:E10)</f>
        <v>2906886</v>
      </c>
      <c r="F11" s="4"/>
      <c r="G11" s="10">
        <f>SUM(G8:G10)</f>
        <v>1</v>
      </c>
      <c r="H11" s="4"/>
      <c r="I11" s="7">
        <f>SUM(I8:I10)</f>
        <v>51750744</v>
      </c>
      <c r="J11" s="4"/>
      <c r="K11" s="10">
        <f>SUM(K8:K10)</f>
        <v>1</v>
      </c>
    </row>
    <row r="12" spans="1:11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55000000000000004"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55000000000000004"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55000000000000004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 x14ac:dyDescent="0.55000000000000004"/>
  <cols>
    <col min="1" max="1" width="14.7109375" style="1" bestFit="1" customWidth="1"/>
    <col min="2" max="2" width="1" style="1" customWidth="1"/>
    <col min="3" max="3" width="16.8554687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4" t="s">
        <v>0</v>
      </c>
      <c r="B2" s="14"/>
      <c r="C2" s="14"/>
      <c r="D2" s="14"/>
      <c r="E2" s="14"/>
    </row>
    <row r="3" spans="1:5" ht="24.75" x14ac:dyDescent="0.55000000000000004">
      <c r="A3" s="14" t="s">
        <v>42</v>
      </c>
      <c r="B3" s="14"/>
      <c r="C3" s="14"/>
      <c r="D3" s="14"/>
      <c r="E3" s="14"/>
    </row>
    <row r="4" spans="1:5" ht="24.75" x14ac:dyDescent="0.55000000000000004">
      <c r="A4" s="14" t="s">
        <v>2</v>
      </c>
      <c r="B4" s="14"/>
      <c r="C4" s="14"/>
      <c r="D4" s="14"/>
      <c r="E4" s="14"/>
    </row>
    <row r="5" spans="1:5" ht="24.75" x14ac:dyDescent="0.6">
      <c r="C5" s="14" t="s">
        <v>44</v>
      </c>
      <c r="E5" s="2" t="s">
        <v>86</v>
      </c>
    </row>
    <row r="6" spans="1:5" ht="24.75" x14ac:dyDescent="0.55000000000000004">
      <c r="A6" s="14" t="s">
        <v>80</v>
      </c>
      <c r="C6" s="15"/>
      <c r="E6" s="5" t="s">
        <v>87</v>
      </c>
    </row>
    <row r="7" spans="1:5" ht="24.75" x14ac:dyDescent="0.55000000000000004">
      <c r="A7" s="15" t="s">
        <v>80</v>
      </c>
      <c r="C7" s="15" t="s">
        <v>29</v>
      </c>
      <c r="E7" s="15" t="s">
        <v>29</v>
      </c>
    </row>
    <row r="8" spans="1:5" x14ac:dyDescent="0.55000000000000004">
      <c r="A8" s="1" t="s">
        <v>80</v>
      </c>
      <c r="C8" s="6">
        <v>102619</v>
      </c>
      <c r="D8" s="4"/>
      <c r="E8" s="6">
        <v>262828</v>
      </c>
    </row>
    <row r="9" spans="1:5" ht="25.5" thickBot="1" x14ac:dyDescent="0.65">
      <c r="A9" s="2" t="s">
        <v>51</v>
      </c>
      <c r="C9" s="7">
        <v>102619</v>
      </c>
      <c r="D9" s="4"/>
      <c r="E9" s="7">
        <v>262828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8"/>
  <sheetViews>
    <sheetView rightToLeft="1" tabSelected="1" topLeftCell="A4" workbookViewId="0">
      <selection activeCell="K15" sqref="K15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140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42578125" style="1" bestFit="1" customWidth="1"/>
    <col min="14" max="14" width="1" style="1" customWidth="1"/>
    <col min="15" max="15" width="12.8554687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9" ht="24.75" x14ac:dyDescent="0.55000000000000004">
      <c r="A6" s="14" t="s">
        <v>3</v>
      </c>
      <c r="C6" s="15" t="s">
        <v>84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9" ht="24.75" x14ac:dyDescent="0.5500000000000000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9" ht="24.75" x14ac:dyDescent="0.5500000000000000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9" x14ac:dyDescent="0.55000000000000004">
      <c r="A9" s="1" t="s">
        <v>15</v>
      </c>
      <c r="C9" s="6">
        <v>992200</v>
      </c>
      <c r="D9" s="4"/>
      <c r="E9" s="6">
        <v>2076788426239</v>
      </c>
      <c r="F9" s="4"/>
      <c r="G9" s="6">
        <v>3117559373500</v>
      </c>
      <c r="H9" s="4"/>
      <c r="I9" s="6">
        <v>32000</v>
      </c>
      <c r="J9" s="4"/>
      <c r="K9" s="6">
        <v>104650068666</v>
      </c>
      <c r="L9" s="4"/>
      <c r="M9" s="6">
        <v>0</v>
      </c>
      <c r="N9" s="4"/>
      <c r="O9" s="6">
        <v>0</v>
      </c>
      <c r="P9" s="4"/>
      <c r="Q9" s="6">
        <v>1024200</v>
      </c>
      <c r="R9" s="4"/>
      <c r="S9" s="6">
        <v>3193000</v>
      </c>
      <c r="T9" s="4"/>
      <c r="U9" s="6">
        <v>2181438494905</v>
      </c>
      <c r="V9" s="4"/>
      <c r="W9" s="6">
        <v>3266182761750</v>
      </c>
      <c r="X9" s="4"/>
      <c r="Y9" s="8">
        <v>0.10672794496444217</v>
      </c>
      <c r="Z9" s="4"/>
      <c r="AA9" s="4"/>
      <c r="AB9" s="4"/>
      <c r="AC9" s="4"/>
    </row>
    <row r="10" spans="1:29" x14ac:dyDescent="0.55000000000000004">
      <c r="A10" s="1" t="s">
        <v>16</v>
      </c>
      <c r="C10" s="6">
        <v>181100</v>
      </c>
      <c r="D10" s="4"/>
      <c r="E10" s="6">
        <v>367928656973</v>
      </c>
      <c r="F10" s="4"/>
      <c r="G10" s="6">
        <v>568746984889.5</v>
      </c>
      <c r="H10" s="4"/>
      <c r="I10" s="6">
        <v>378500</v>
      </c>
      <c r="J10" s="4"/>
      <c r="K10" s="6">
        <v>1154951595499</v>
      </c>
      <c r="L10" s="4"/>
      <c r="M10" s="6">
        <v>0</v>
      </c>
      <c r="N10" s="4"/>
      <c r="O10" s="6">
        <v>0</v>
      </c>
      <c r="P10" s="4"/>
      <c r="Q10" s="6">
        <v>559600</v>
      </c>
      <c r="R10" s="4"/>
      <c r="S10" s="6">
        <v>3193497</v>
      </c>
      <c r="T10" s="4"/>
      <c r="U10" s="6">
        <v>1522880252472</v>
      </c>
      <c r="V10" s="4"/>
      <c r="W10" s="6">
        <v>1784847070048.5</v>
      </c>
      <c r="X10" s="4"/>
      <c r="Y10" s="8">
        <v>5.8322841603639222E-2</v>
      </c>
      <c r="Z10" s="4"/>
      <c r="AA10" s="4"/>
      <c r="AB10" s="4"/>
      <c r="AC10" s="4"/>
    </row>
    <row r="11" spans="1:29" x14ac:dyDescent="0.55000000000000004">
      <c r="A11" s="1" t="s">
        <v>17</v>
      </c>
      <c r="C11" s="6">
        <v>4628400</v>
      </c>
      <c r="D11" s="4"/>
      <c r="E11" s="6">
        <v>8644412109495</v>
      </c>
      <c r="F11" s="4"/>
      <c r="G11" s="6">
        <v>14542282955550</v>
      </c>
      <c r="H11" s="4"/>
      <c r="I11" s="6">
        <v>290400</v>
      </c>
      <c r="J11" s="4"/>
      <c r="K11" s="6">
        <v>974950371180</v>
      </c>
      <c r="L11" s="4"/>
      <c r="M11" s="6">
        <v>0</v>
      </c>
      <c r="N11" s="4"/>
      <c r="O11" s="6">
        <v>0</v>
      </c>
      <c r="P11" s="4"/>
      <c r="Q11" s="6">
        <v>4918800</v>
      </c>
      <c r="R11" s="4"/>
      <c r="S11" s="6">
        <v>3173000</v>
      </c>
      <c r="T11" s="4"/>
      <c r="U11" s="6">
        <v>9619362480675</v>
      </c>
      <c r="V11" s="4"/>
      <c r="W11" s="6">
        <v>15587843209500</v>
      </c>
      <c r="X11" s="4"/>
      <c r="Y11" s="8">
        <v>0.50935865918491707</v>
      </c>
      <c r="Z11" s="4"/>
      <c r="AA11" s="4"/>
      <c r="AB11" s="4"/>
      <c r="AC11" s="4"/>
    </row>
    <row r="12" spans="1:29" x14ac:dyDescent="0.55000000000000004">
      <c r="A12" s="1" t="s">
        <v>18</v>
      </c>
      <c r="C12" s="6">
        <v>1059900</v>
      </c>
      <c r="D12" s="4"/>
      <c r="E12" s="6">
        <v>2696684675634</v>
      </c>
      <c r="F12" s="4"/>
      <c r="G12" s="6">
        <v>3326184891816.75</v>
      </c>
      <c r="H12" s="4"/>
      <c r="I12" s="6">
        <v>73100</v>
      </c>
      <c r="J12" s="4"/>
      <c r="K12" s="6">
        <v>238912471402</v>
      </c>
      <c r="L12" s="4"/>
      <c r="M12" s="6">
        <v>0</v>
      </c>
      <c r="N12" s="4"/>
      <c r="O12" s="6">
        <v>0</v>
      </c>
      <c r="P12" s="4"/>
      <c r="Q12" s="6">
        <v>1133000</v>
      </c>
      <c r="R12" s="4"/>
      <c r="S12" s="6">
        <v>3190000</v>
      </c>
      <c r="T12" s="4"/>
      <c r="U12" s="6">
        <v>2935597147036</v>
      </c>
      <c r="V12" s="4"/>
      <c r="W12" s="6">
        <v>3609752162500</v>
      </c>
      <c r="X12" s="4"/>
      <c r="Y12" s="8">
        <v>0.11795464560230409</v>
      </c>
      <c r="Z12" s="4"/>
      <c r="AA12" s="4"/>
      <c r="AB12" s="4"/>
      <c r="AC12" s="4"/>
    </row>
    <row r="13" spans="1:29" x14ac:dyDescent="0.55000000000000004">
      <c r="A13" s="1" t="s">
        <v>19</v>
      </c>
      <c r="C13" s="6">
        <v>368200</v>
      </c>
      <c r="D13" s="4"/>
      <c r="E13" s="6">
        <v>994762771041</v>
      </c>
      <c r="F13" s="4"/>
      <c r="G13" s="6">
        <v>1156137000025</v>
      </c>
      <c r="H13" s="4"/>
      <c r="I13" s="6">
        <v>36000</v>
      </c>
      <c r="J13" s="4"/>
      <c r="K13" s="6">
        <v>119298150244</v>
      </c>
      <c r="L13" s="4"/>
      <c r="M13" s="6">
        <v>0</v>
      </c>
      <c r="N13" s="4"/>
      <c r="O13" s="6">
        <v>0</v>
      </c>
      <c r="P13" s="4"/>
      <c r="Q13" s="6">
        <v>404200</v>
      </c>
      <c r="R13" s="4"/>
      <c r="S13" s="6">
        <v>3185000</v>
      </c>
      <c r="T13" s="4"/>
      <c r="U13" s="6">
        <v>1114060921285</v>
      </c>
      <c r="V13" s="4"/>
      <c r="W13" s="6">
        <v>1285767778750</v>
      </c>
      <c r="X13" s="4"/>
      <c r="Y13" s="8">
        <v>4.201459708089253E-2</v>
      </c>
      <c r="Z13" s="4"/>
      <c r="AA13" s="4"/>
      <c r="AB13" s="4"/>
      <c r="AC13" s="4"/>
    </row>
    <row r="14" spans="1:29" x14ac:dyDescent="0.55000000000000004">
      <c r="A14" s="1" t="s">
        <v>20</v>
      </c>
      <c r="C14" s="6">
        <v>137891</v>
      </c>
      <c r="D14" s="4"/>
      <c r="E14" s="6">
        <v>469996989245</v>
      </c>
      <c r="F14" s="4"/>
      <c r="G14" s="6">
        <v>471339921868.08801</v>
      </c>
      <c r="H14" s="4"/>
      <c r="I14" s="6">
        <v>1203176</v>
      </c>
      <c r="J14" s="4"/>
      <c r="K14" s="6">
        <v>4314991374249</v>
      </c>
      <c r="L14" s="4"/>
      <c r="M14" s="6">
        <v>0</v>
      </c>
      <c r="N14" s="4"/>
      <c r="O14" s="6">
        <v>0</v>
      </c>
      <c r="P14" s="4"/>
      <c r="Q14" s="6">
        <v>1341067</v>
      </c>
      <c r="R14" s="4"/>
      <c r="S14" s="6">
        <v>3737900</v>
      </c>
      <c r="T14" s="4"/>
      <c r="U14" s="6">
        <v>4784988363494</v>
      </c>
      <c r="V14" s="4"/>
      <c r="W14" s="6">
        <v>5000743680884</v>
      </c>
      <c r="X14" s="4"/>
      <c r="Y14" s="8">
        <v>0.16340760309098754</v>
      </c>
      <c r="Z14" s="4"/>
      <c r="AA14" s="4"/>
      <c r="AB14" s="4"/>
      <c r="AC14" s="4"/>
    </row>
    <row r="15" spans="1:29" ht="24.75" thickBot="1" x14ac:dyDescent="0.6">
      <c r="C15" s="4"/>
      <c r="D15" s="4"/>
      <c r="E15" s="7">
        <f>SUM(E9:E14)</f>
        <v>15250573628627</v>
      </c>
      <c r="F15" s="4"/>
      <c r="G15" s="7">
        <f>SUM(SUM(G9:G14))</f>
        <v>23182251127649.34</v>
      </c>
      <c r="H15" s="4"/>
      <c r="I15" s="4"/>
      <c r="J15" s="4"/>
      <c r="K15" s="7">
        <f>SUM(K9:K14)</f>
        <v>6907754031240</v>
      </c>
      <c r="L15" s="4"/>
      <c r="M15" s="4"/>
      <c r="N15" s="4"/>
      <c r="O15" s="7">
        <f>SUM(O9:O14)</f>
        <v>0</v>
      </c>
      <c r="P15" s="4"/>
      <c r="Q15" s="4"/>
      <c r="R15" s="4"/>
      <c r="S15" s="4"/>
      <c r="T15" s="4"/>
      <c r="U15" s="7">
        <f>SUM(U9:U14)</f>
        <v>22158327659867</v>
      </c>
      <c r="V15" s="4"/>
      <c r="W15" s="7">
        <f>SUM(W9:W14)</f>
        <v>30535136663432.5</v>
      </c>
      <c r="X15" s="4"/>
      <c r="Y15" s="9">
        <f>SUM(Y9:Y14)</f>
        <v>0.99778629152718257</v>
      </c>
      <c r="Z15" s="4"/>
      <c r="AA15" s="4"/>
      <c r="AB15" s="4"/>
      <c r="AC15" s="4"/>
    </row>
    <row r="16" spans="1:29" ht="24.75" thickTop="1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3:29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4"/>
      <c r="AB17" s="4"/>
      <c r="AC17" s="4"/>
    </row>
    <row r="18" spans="3:29" x14ac:dyDescent="0.5500000000000000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C20" sqref="C20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0.8554687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24</v>
      </c>
      <c r="C6" s="15" t="s">
        <v>25</v>
      </c>
      <c r="D6" s="15" t="s">
        <v>25</v>
      </c>
      <c r="E6" s="15" t="s">
        <v>25</v>
      </c>
      <c r="F6" s="15" t="s">
        <v>25</v>
      </c>
      <c r="G6" s="15" t="s">
        <v>25</v>
      </c>
      <c r="H6" s="15" t="s">
        <v>25</v>
      </c>
      <c r="I6" s="15" t="s">
        <v>25</v>
      </c>
      <c r="K6" s="15" t="s">
        <v>84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 x14ac:dyDescent="0.55000000000000004">
      <c r="A7" s="15" t="s">
        <v>24</v>
      </c>
      <c r="C7" s="15" t="s">
        <v>26</v>
      </c>
      <c r="E7" s="15" t="s">
        <v>27</v>
      </c>
      <c r="G7" s="15" t="s">
        <v>28</v>
      </c>
      <c r="I7" s="15" t="s">
        <v>22</v>
      </c>
      <c r="K7" s="15" t="s">
        <v>29</v>
      </c>
      <c r="M7" s="15" t="s">
        <v>30</v>
      </c>
      <c r="O7" s="15" t="s">
        <v>31</v>
      </c>
      <c r="Q7" s="15" t="s">
        <v>29</v>
      </c>
      <c r="S7" s="15" t="s">
        <v>23</v>
      </c>
    </row>
    <row r="8" spans="1:19" x14ac:dyDescent="0.55000000000000004">
      <c r="A8" s="1" t="s">
        <v>32</v>
      </c>
      <c r="C8" s="4" t="s">
        <v>33</v>
      </c>
      <c r="D8" s="4"/>
      <c r="E8" s="4" t="s">
        <v>34</v>
      </c>
      <c r="F8" s="4"/>
      <c r="G8" s="4" t="s">
        <v>35</v>
      </c>
      <c r="H8" s="4"/>
      <c r="I8" s="6">
        <v>8</v>
      </c>
      <c r="J8" s="4"/>
      <c r="K8" s="6">
        <v>989445</v>
      </c>
      <c r="L8" s="4"/>
      <c r="M8" s="6">
        <v>4184</v>
      </c>
      <c r="N8" s="4"/>
      <c r="O8" s="6">
        <v>0</v>
      </c>
      <c r="P8" s="4"/>
      <c r="Q8" s="6">
        <v>993629</v>
      </c>
      <c r="R8" s="4"/>
      <c r="S8" s="8">
        <v>3.2468477413142021E-8</v>
      </c>
    </row>
    <row r="9" spans="1:19" x14ac:dyDescent="0.55000000000000004">
      <c r="A9" s="1" t="s">
        <v>36</v>
      </c>
      <c r="C9" s="4" t="s">
        <v>37</v>
      </c>
      <c r="D9" s="4"/>
      <c r="E9" s="4" t="s">
        <v>34</v>
      </c>
      <c r="F9" s="4"/>
      <c r="G9" s="4" t="s">
        <v>38</v>
      </c>
      <c r="H9" s="4"/>
      <c r="I9" s="6">
        <v>8</v>
      </c>
      <c r="J9" s="4"/>
      <c r="K9" s="6">
        <v>10340227</v>
      </c>
      <c r="L9" s="4"/>
      <c r="M9" s="6">
        <v>43736</v>
      </c>
      <c r="N9" s="4"/>
      <c r="O9" s="6">
        <v>0</v>
      </c>
      <c r="P9" s="4"/>
      <c r="Q9" s="6">
        <v>10383963</v>
      </c>
      <c r="R9" s="4"/>
      <c r="S9" s="8">
        <v>3.3931323273012611E-7</v>
      </c>
    </row>
    <row r="10" spans="1:19" x14ac:dyDescent="0.55000000000000004">
      <c r="A10" s="1" t="s">
        <v>39</v>
      </c>
      <c r="C10" s="4" t="s">
        <v>40</v>
      </c>
      <c r="D10" s="4"/>
      <c r="E10" s="4" t="s">
        <v>34</v>
      </c>
      <c r="F10" s="4"/>
      <c r="G10" s="4" t="s">
        <v>41</v>
      </c>
      <c r="H10" s="4"/>
      <c r="I10" s="6">
        <v>8</v>
      </c>
      <c r="J10" s="4"/>
      <c r="K10" s="6">
        <v>4131859389</v>
      </c>
      <c r="L10" s="4"/>
      <c r="M10" s="6">
        <v>7166025781966</v>
      </c>
      <c r="N10" s="4"/>
      <c r="O10" s="6">
        <v>7104685281988</v>
      </c>
      <c r="P10" s="4"/>
      <c r="Q10" s="6">
        <v>65472359367</v>
      </c>
      <c r="R10" s="4"/>
      <c r="S10" s="8">
        <v>2.1394180537127609E-3</v>
      </c>
    </row>
    <row r="11" spans="1:19" ht="24.75" thickBot="1" x14ac:dyDescent="0.6">
      <c r="C11" s="4"/>
      <c r="D11" s="4"/>
      <c r="E11" s="4"/>
      <c r="F11" s="4"/>
      <c r="G11" s="4"/>
      <c r="H11" s="4"/>
      <c r="I11" s="6"/>
      <c r="J11" s="4"/>
      <c r="K11" s="7">
        <f>SUM(K8:K10)</f>
        <v>4143189061</v>
      </c>
      <c r="L11" s="4"/>
      <c r="M11" s="7">
        <f>SUM(M8:M10)</f>
        <v>7166025829886</v>
      </c>
      <c r="N11" s="4"/>
      <c r="O11" s="7">
        <f>SUM(O8:O10)</f>
        <v>7104685281988</v>
      </c>
      <c r="P11" s="4"/>
      <c r="Q11" s="7">
        <f>SUM(Q8:Q10)</f>
        <v>65483736959</v>
      </c>
      <c r="R11" s="4"/>
      <c r="S11" s="9">
        <f>SUM(S8:S10)</f>
        <v>2.139789835422904E-3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4"/>
      <c r="S12" s="4"/>
    </row>
    <row r="13" spans="1:19" x14ac:dyDescent="0.55000000000000004">
      <c r="Q13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J20" sqref="J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7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4" t="s">
        <v>0</v>
      </c>
      <c r="B2" s="14"/>
      <c r="C2" s="14"/>
      <c r="D2" s="14"/>
      <c r="E2" s="14"/>
      <c r="F2" s="14"/>
      <c r="G2" s="14"/>
    </row>
    <row r="3" spans="1:7" ht="24.75" x14ac:dyDescent="0.55000000000000004">
      <c r="A3" s="14" t="s">
        <v>42</v>
      </c>
      <c r="B3" s="14"/>
      <c r="C3" s="14"/>
      <c r="D3" s="14"/>
      <c r="E3" s="14"/>
      <c r="F3" s="14"/>
      <c r="G3" s="14"/>
    </row>
    <row r="4" spans="1:7" ht="24.75" x14ac:dyDescent="0.55000000000000004">
      <c r="A4" s="14" t="s">
        <v>2</v>
      </c>
      <c r="B4" s="14"/>
      <c r="C4" s="14"/>
      <c r="D4" s="14"/>
      <c r="E4" s="14"/>
      <c r="F4" s="14"/>
      <c r="G4" s="14"/>
    </row>
    <row r="6" spans="1:7" ht="24.75" x14ac:dyDescent="0.55000000000000004">
      <c r="A6" s="15" t="s">
        <v>46</v>
      </c>
      <c r="C6" s="15" t="s">
        <v>29</v>
      </c>
      <c r="E6" s="15" t="s">
        <v>73</v>
      </c>
      <c r="G6" s="15" t="s">
        <v>13</v>
      </c>
    </row>
    <row r="7" spans="1:7" x14ac:dyDescent="0.55000000000000004">
      <c r="A7" s="1" t="s">
        <v>81</v>
      </c>
      <c r="C7" s="11">
        <v>445131504545</v>
      </c>
      <c r="D7" s="4"/>
      <c r="E7" s="8">
        <v>1.0228650830931698</v>
      </c>
      <c r="F7" s="4"/>
      <c r="G7" s="8">
        <v>1.4545411014772372E-2</v>
      </c>
    </row>
    <row r="8" spans="1:7" x14ac:dyDescent="0.55000000000000004">
      <c r="A8" s="1" t="s">
        <v>82</v>
      </c>
      <c r="C8" s="11">
        <v>-9953460456</v>
      </c>
      <c r="D8" s="4"/>
      <c r="E8" s="8">
        <v>-2.2871998617122774E-2</v>
      </c>
      <c r="F8" s="4"/>
      <c r="G8" s="8">
        <v>-3.2524584729133133E-4</v>
      </c>
    </row>
    <row r="9" spans="1:7" x14ac:dyDescent="0.55000000000000004">
      <c r="A9" s="1" t="s">
        <v>83</v>
      </c>
      <c r="C9" s="11">
        <v>2906886</v>
      </c>
      <c r="D9" s="4"/>
      <c r="E9" s="8">
        <v>6.6797163525229317E-6</v>
      </c>
      <c r="F9" s="4"/>
      <c r="G9" s="8">
        <v>9.4987326691933069E-8</v>
      </c>
    </row>
    <row r="10" spans="1:7" x14ac:dyDescent="0.55000000000000004">
      <c r="A10" s="1" t="s">
        <v>80</v>
      </c>
      <c r="C10" s="11">
        <v>102619</v>
      </c>
      <c r="D10" s="4"/>
      <c r="E10" s="8">
        <v>2.3580760042862042E-7</v>
      </c>
      <c r="F10" s="4"/>
      <c r="G10" s="8">
        <v>3.3532462152968776E-9</v>
      </c>
    </row>
    <row r="11" spans="1:7" ht="24.75" thickBot="1" x14ac:dyDescent="0.6">
      <c r="C11" s="7">
        <f>SUM(C7:C10)</f>
        <v>435181053594</v>
      </c>
      <c r="D11" s="4"/>
      <c r="E11" s="10">
        <f>SUM(E7:E10)</f>
        <v>1</v>
      </c>
      <c r="F11" s="4"/>
      <c r="G11" s="10">
        <f>SUM(G7:G10)</f>
        <v>1.4220263508053948E-2</v>
      </c>
    </row>
    <row r="12" spans="1:7" ht="24.75" thickTop="1" x14ac:dyDescent="0.55000000000000004">
      <c r="C12" s="4"/>
      <c r="D12" s="4"/>
      <c r="E12" s="4"/>
      <c r="F12" s="4"/>
      <c r="G12" s="4"/>
    </row>
    <row r="13" spans="1:7" x14ac:dyDescent="0.55000000000000004">
      <c r="C13" s="4"/>
      <c r="D13" s="4"/>
      <c r="E13" s="4"/>
      <c r="F13" s="4"/>
      <c r="G13" s="4"/>
    </row>
    <row r="14" spans="1:7" x14ac:dyDescent="0.55000000000000004">
      <c r="C14" s="4"/>
      <c r="D14" s="4"/>
      <c r="E14" s="4"/>
      <c r="F14" s="4"/>
      <c r="G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4"/>
  <sheetViews>
    <sheetView rightToLeft="1" workbookViewId="0">
      <selection activeCell="M8" sqref="M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5" t="s">
        <v>43</v>
      </c>
      <c r="B6" s="15" t="s">
        <v>43</v>
      </c>
      <c r="C6" s="15" t="s">
        <v>43</v>
      </c>
      <c r="D6" s="15" t="s">
        <v>43</v>
      </c>
      <c r="E6" s="15" t="s">
        <v>43</v>
      </c>
      <c r="F6" s="15" t="s">
        <v>43</v>
      </c>
      <c r="G6" s="15" t="s">
        <v>43</v>
      </c>
      <c r="I6" s="15" t="s">
        <v>44</v>
      </c>
      <c r="J6" s="15" t="s">
        <v>44</v>
      </c>
      <c r="K6" s="15" t="s">
        <v>44</v>
      </c>
      <c r="L6" s="15" t="s">
        <v>44</v>
      </c>
      <c r="M6" s="15" t="s">
        <v>44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</row>
    <row r="7" spans="1:19" ht="24.75" x14ac:dyDescent="0.55000000000000004">
      <c r="A7" s="15" t="s">
        <v>46</v>
      </c>
      <c r="C7" s="15" t="s">
        <v>47</v>
      </c>
      <c r="E7" s="15" t="s">
        <v>21</v>
      </c>
      <c r="G7" s="15" t="s">
        <v>22</v>
      </c>
      <c r="I7" s="15" t="s">
        <v>48</v>
      </c>
      <c r="K7" s="15" t="s">
        <v>49</v>
      </c>
      <c r="M7" s="15" t="s">
        <v>50</v>
      </c>
      <c r="O7" s="15" t="s">
        <v>48</v>
      </c>
      <c r="Q7" s="15" t="s">
        <v>49</v>
      </c>
      <c r="S7" s="15" t="s">
        <v>50</v>
      </c>
    </row>
    <row r="8" spans="1:19" x14ac:dyDescent="0.55000000000000004">
      <c r="A8" s="1" t="s">
        <v>32</v>
      </c>
      <c r="C8" s="6">
        <v>9</v>
      </c>
      <c r="D8" s="4"/>
      <c r="E8" s="4" t="s">
        <v>85</v>
      </c>
      <c r="F8" s="4"/>
      <c r="G8" s="6">
        <v>8</v>
      </c>
      <c r="H8" s="4"/>
      <c r="I8" s="6">
        <v>4184</v>
      </c>
      <c r="J8" s="4"/>
      <c r="K8" s="6">
        <v>0</v>
      </c>
      <c r="L8" s="4"/>
      <c r="M8" s="6">
        <v>4184</v>
      </c>
      <c r="N8" s="4"/>
      <c r="O8" s="6">
        <v>48573</v>
      </c>
      <c r="P8" s="4"/>
      <c r="Q8" s="6">
        <v>0</v>
      </c>
      <c r="R8" s="4"/>
      <c r="S8" s="6">
        <v>48573</v>
      </c>
    </row>
    <row r="9" spans="1:19" x14ac:dyDescent="0.55000000000000004">
      <c r="A9" s="1" t="s">
        <v>36</v>
      </c>
      <c r="C9" s="6">
        <v>17</v>
      </c>
      <c r="D9" s="4"/>
      <c r="E9" s="4" t="s">
        <v>85</v>
      </c>
      <c r="F9" s="4"/>
      <c r="G9" s="6">
        <v>8</v>
      </c>
      <c r="H9" s="4"/>
      <c r="I9" s="6">
        <v>43736</v>
      </c>
      <c r="J9" s="4"/>
      <c r="K9" s="6">
        <v>0</v>
      </c>
      <c r="L9" s="4"/>
      <c r="M9" s="6">
        <v>43736</v>
      </c>
      <c r="N9" s="4"/>
      <c r="O9" s="6">
        <v>30454453</v>
      </c>
      <c r="P9" s="4"/>
      <c r="Q9" s="6">
        <v>0</v>
      </c>
      <c r="R9" s="4"/>
      <c r="S9" s="6">
        <v>30454453</v>
      </c>
    </row>
    <row r="10" spans="1:19" x14ac:dyDescent="0.55000000000000004">
      <c r="A10" s="1" t="s">
        <v>39</v>
      </c>
      <c r="C10" s="6">
        <v>1</v>
      </c>
      <c r="D10" s="4"/>
      <c r="E10" s="4" t="s">
        <v>85</v>
      </c>
      <c r="F10" s="4"/>
      <c r="G10" s="6">
        <v>8</v>
      </c>
      <c r="H10" s="4"/>
      <c r="I10" s="6">
        <v>2858966</v>
      </c>
      <c r="J10" s="4"/>
      <c r="K10" s="6">
        <v>0</v>
      </c>
      <c r="L10" s="4"/>
      <c r="M10" s="6">
        <v>2858966</v>
      </c>
      <c r="N10" s="4"/>
      <c r="O10" s="6">
        <v>21247718</v>
      </c>
      <c r="P10" s="4"/>
      <c r="Q10" s="6">
        <v>0</v>
      </c>
      <c r="R10" s="4"/>
      <c r="S10" s="6">
        <v>21247718</v>
      </c>
    </row>
    <row r="11" spans="1:19" ht="24.75" thickBot="1" x14ac:dyDescent="0.6">
      <c r="C11" s="4"/>
      <c r="D11" s="4"/>
      <c r="E11" s="4"/>
      <c r="F11" s="4"/>
      <c r="G11" s="4"/>
      <c r="H11" s="4"/>
      <c r="I11" s="7">
        <f>SUM(I8:I10)</f>
        <v>2906886</v>
      </c>
      <c r="J11" s="4"/>
      <c r="K11" s="7">
        <f>SUM(K8:K10)</f>
        <v>0</v>
      </c>
      <c r="L11" s="4"/>
      <c r="M11" s="7">
        <f>SUM(M8:M10)</f>
        <v>2906886</v>
      </c>
      <c r="N11" s="4"/>
      <c r="O11" s="7">
        <f>SUM(O8:O10)</f>
        <v>51750744</v>
      </c>
      <c r="P11" s="4"/>
      <c r="Q11" s="7">
        <f>SUM(Q8:Q10)</f>
        <v>0</v>
      </c>
      <c r="R11" s="4"/>
      <c r="S11" s="7">
        <f>SUM(S8:S10)</f>
        <v>51750744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6"/>
  <sheetViews>
    <sheetView rightToLeft="1" workbookViewId="0">
      <selection activeCell="K10" sqref="K1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17" ht="24.75" x14ac:dyDescent="0.55000000000000004">
      <c r="A7" s="15" t="s">
        <v>3</v>
      </c>
      <c r="C7" s="15" t="s">
        <v>7</v>
      </c>
      <c r="E7" s="15" t="s">
        <v>52</v>
      </c>
      <c r="G7" s="15" t="s">
        <v>53</v>
      </c>
      <c r="I7" s="15" t="s">
        <v>54</v>
      </c>
      <c r="K7" s="15" t="s">
        <v>7</v>
      </c>
      <c r="M7" s="15" t="s">
        <v>52</v>
      </c>
      <c r="O7" s="15" t="s">
        <v>53</v>
      </c>
      <c r="Q7" s="15" t="s">
        <v>54</v>
      </c>
    </row>
    <row r="8" spans="1:17" x14ac:dyDescent="0.55000000000000004">
      <c r="A8" s="1" t="s">
        <v>16</v>
      </c>
      <c r="C8" s="6">
        <v>559600</v>
      </c>
      <c r="D8" s="4"/>
      <c r="E8" s="6">
        <v>1784847070048</v>
      </c>
      <c r="F8" s="4"/>
      <c r="G8" s="6">
        <v>1723698580388</v>
      </c>
      <c r="H8" s="4"/>
      <c r="I8" s="6">
        <f>E8-G8</f>
        <v>61148489660</v>
      </c>
      <c r="J8" s="4"/>
      <c r="K8" s="6">
        <v>559600</v>
      </c>
      <c r="L8" s="4"/>
      <c r="M8" s="6">
        <v>1784847070048</v>
      </c>
      <c r="N8" s="4"/>
      <c r="O8" s="6">
        <v>1526893473619</v>
      </c>
      <c r="P8" s="4"/>
      <c r="Q8" s="6">
        <f>M8-O8</f>
        <v>257953596429</v>
      </c>
    </row>
    <row r="9" spans="1:17" x14ac:dyDescent="0.55000000000000004">
      <c r="A9" s="1" t="s">
        <v>17</v>
      </c>
      <c r="C9" s="6">
        <v>4918800</v>
      </c>
      <c r="D9" s="4"/>
      <c r="E9" s="6">
        <v>15587843209500</v>
      </c>
      <c r="F9" s="4"/>
      <c r="G9" s="6">
        <v>15517233326730</v>
      </c>
      <c r="H9" s="4"/>
      <c r="I9" s="6">
        <f t="shared" ref="I9:I13" si="0">E9-G9</f>
        <v>70609882770</v>
      </c>
      <c r="J9" s="4"/>
      <c r="K9" s="6">
        <v>4918800</v>
      </c>
      <c r="L9" s="4"/>
      <c r="M9" s="6">
        <v>15587843209500</v>
      </c>
      <c r="N9" s="4"/>
      <c r="O9" s="6">
        <v>9606283894987</v>
      </c>
      <c r="P9" s="4"/>
      <c r="Q9" s="6">
        <f t="shared" ref="Q9:Q13" si="1">M9-O9</f>
        <v>5981559314513</v>
      </c>
    </row>
    <row r="10" spans="1:17" x14ac:dyDescent="0.55000000000000004">
      <c r="A10" s="1" t="s">
        <v>15</v>
      </c>
      <c r="C10" s="6">
        <v>1024200</v>
      </c>
      <c r="D10" s="4"/>
      <c r="E10" s="6">
        <v>3266182761750</v>
      </c>
      <c r="F10" s="4"/>
      <c r="G10" s="6">
        <v>3222209442166</v>
      </c>
      <c r="H10" s="4"/>
      <c r="I10" s="6">
        <f t="shared" si="0"/>
        <v>43973319584</v>
      </c>
      <c r="J10" s="4"/>
      <c r="K10" s="6">
        <v>1024200</v>
      </c>
      <c r="L10" s="4"/>
      <c r="M10" s="6">
        <v>3266182761750</v>
      </c>
      <c r="N10" s="4"/>
      <c r="O10" s="6">
        <v>2181438494905</v>
      </c>
      <c r="P10" s="4"/>
      <c r="Q10" s="6">
        <f t="shared" si="1"/>
        <v>1084744266845</v>
      </c>
    </row>
    <row r="11" spans="1:17" x14ac:dyDescent="0.55000000000000004">
      <c r="A11" s="1" t="s">
        <v>18</v>
      </c>
      <c r="C11" s="6">
        <v>1133000</v>
      </c>
      <c r="D11" s="4"/>
      <c r="E11" s="6">
        <v>3609752162500</v>
      </c>
      <c r="F11" s="4"/>
      <c r="G11" s="6">
        <v>3565097363218</v>
      </c>
      <c r="H11" s="4"/>
      <c r="I11" s="6">
        <f t="shared" si="0"/>
        <v>44654799282</v>
      </c>
      <c r="J11" s="4"/>
      <c r="K11" s="6">
        <v>1133000</v>
      </c>
      <c r="L11" s="4"/>
      <c r="M11" s="6">
        <v>3609752162500</v>
      </c>
      <c r="N11" s="4"/>
      <c r="O11" s="6">
        <v>2935597147036</v>
      </c>
      <c r="P11" s="4"/>
      <c r="Q11" s="6">
        <f t="shared" si="1"/>
        <v>674155015464</v>
      </c>
    </row>
    <row r="12" spans="1:17" x14ac:dyDescent="0.55000000000000004">
      <c r="A12" s="1" t="s">
        <v>19</v>
      </c>
      <c r="C12" s="6">
        <v>404200</v>
      </c>
      <c r="D12" s="4"/>
      <c r="E12" s="6">
        <v>1285767778750</v>
      </c>
      <c r="F12" s="4"/>
      <c r="G12" s="6">
        <v>1275435150269</v>
      </c>
      <c r="H12" s="4"/>
      <c r="I12" s="6">
        <f t="shared" si="0"/>
        <v>10332628481</v>
      </c>
      <c r="J12" s="4"/>
      <c r="K12" s="6">
        <v>404200</v>
      </c>
      <c r="L12" s="4"/>
      <c r="M12" s="6">
        <v>1285767778750</v>
      </c>
      <c r="N12" s="4"/>
      <c r="O12" s="6">
        <v>1114060921285</v>
      </c>
      <c r="P12" s="4"/>
      <c r="Q12" s="6">
        <f t="shared" si="1"/>
        <v>171706857465</v>
      </c>
    </row>
    <row r="13" spans="1:17" x14ac:dyDescent="0.55000000000000004">
      <c r="A13" s="1" t="s">
        <v>20</v>
      </c>
      <c r="C13" s="6">
        <v>1341067</v>
      </c>
      <c r="D13" s="4"/>
      <c r="E13" s="6">
        <v>5000743680885</v>
      </c>
      <c r="F13" s="4"/>
      <c r="G13" s="6">
        <v>4786331296117</v>
      </c>
      <c r="H13" s="4"/>
      <c r="I13" s="6">
        <f t="shared" si="0"/>
        <v>214412384768</v>
      </c>
      <c r="J13" s="4"/>
      <c r="K13" s="6">
        <v>1341067</v>
      </c>
      <c r="L13" s="4"/>
      <c r="M13" s="6">
        <v>5000743680885</v>
      </c>
      <c r="N13" s="4"/>
      <c r="O13" s="6">
        <v>4784988363494</v>
      </c>
      <c r="P13" s="4"/>
      <c r="Q13" s="6">
        <f t="shared" si="1"/>
        <v>215755317391</v>
      </c>
    </row>
    <row r="14" spans="1:17" ht="24.75" thickBot="1" x14ac:dyDescent="0.6">
      <c r="C14" s="4"/>
      <c r="D14" s="4"/>
      <c r="E14" s="7">
        <f>SUM(E8:E13)</f>
        <v>30535136663433</v>
      </c>
      <c r="F14" s="4"/>
      <c r="G14" s="7">
        <f>SUM(G8:G13)</f>
        <v>30090005158888</v>
      </c>
      <c r="H14" s="4"/>
      <c r="I14" s="7">
        <f>SUM(I8:I13)</f>
        <v>445131504545</v>
      </c>
      <c r="J14" s="4"/>
      <c r="K14" s="4"/>
      <c r="L14" s="4"/>
      <c r="M14" s="7">
        <f>SUM(M8:M13)</f>
        <v>30535136663433</v>
      </c>
      <c r="N14" s="4"/>
      <c r="O14" s="7">
        <f>SUM(O8:O13)</f>
        <v>22149262295326</v>
      </c>
      <c r="P14" s="4"/>
      <c r="Q14" s="7">
        <f>SUM(Q8:Q13)</f>
        <v>8385874368107</v>
      </c>
    </row>
    <row r="15" spans="1:17" ht="24.75" thickTop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1"/>
  <sheetViews>
    <sheetView rightToLeft="1" workbookViewId="0">
      <selection activeCell="I32" sqref="I3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9.140625" style="1" bestFit="1" customWidth="1"/>
    <col min="20" max="16384" width="9.140625" style="1"/>
  </cols>
  <sheetData>
    <row r="2" spans="1:20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24.75" x14ac:dyDescent="0.55000000000000004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0" ht="24.75" x14ac:dyDescent="0.55000000000000004">
      <c r="A6" s="14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20" ht="24.75" x14ac:dyDescent="0.55000000000000004">
      <c r="A7" s="15" t="s">
        <v>3</v>
      </c>
      <c r="C7" s="15" t="s">
        <v>7</v>
      </c>
      <c r="E7" s="15" t="s">
        <v>52</v>
      </c>
      <c r="G7" s="15" t="s">
        <v>53</v>
      </c>
      <c r="I7" s="15" t="s">
        <v>55</v>
      </c>
      <c r="K7" s="15" t="s">
        <v>7</v>
      </c>
      <c r="M7" s="15" t="s">
        <v>52</v>
      </c>
      <c r="O7" s="15" t="s">
        <v>53</v>
      </c>
      <c r="Q7" s="15" t="s">
        <v>55</v>
      </c>
    </row>
    <row r="8" spans="1:20" x14ac:dyDescent="0.55000000000000004">
      <c r="A8" s="1" t="s">
        <v>56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v>0</v>
      </c>
      <c r="J8" s="11"/>
      <c r="K8" s="11">
        <v>1043000</v>
      </c>
      <c r="L8" s="11"/>
      <c r="M8" s="11">
        <v>2628532124371</v>
      </c>
      <c r="N8" s="11"/>
      <c r="O8" s="11">
        <v>1526557522424</v>
      </c>
      <c r="P8" s="11"/>
      <c r="Q8" s="11">
        <v>1101974601947</v>
      </c>
      <c r="R8" s="11"/>
      <c r="S8" s="11"/>
      <c r="T8" s="11"/>
    </row>
    <row r="9" spans="1:20" x14ac:dyDescent="0.55000000000000004">
      <c r="A9" s="1" t="s">
        <v>15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v>0</v>
      </c>
      <c r="J9" s="11"/>
      <c r="K9" s="11">
        <v>6000</v>
      </c>
      <c r="L9" s="11"/>
      <c r="M9" s="11">
        <v>17529766579</v>
      </c>
      <c r="N9" s="11"/>
      <c r="O9" s="11">
        <v>12478064601</v>
      </c>
      <c r="P9" s="11"/>
      <c r="Q9" s="11">
        <v>5051701978</v>
      </c>
      <c r="R9" s="11"/>
      <c r="S9" s="11"/>
      <c r="T9" s="11"/>
    </row>
    <row r="10" spans="1:20" x14ac:dyDescent="0.55000000000000004">
      <c r="A10" s="1" t="s">
        <v>17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v>0</v>
      </c>
      <c r="J10" s="11"/>
      <c r="K10" s="11">
        <v>672100</v>
      </c>
      <c r="L10" s="11"/>
      <c r="M10" s="11">
        <v>1215676791367</v>
      </c>
      <c r="N10" s="11"/>
      <c r="O10" s="11">
        <v>990769443145</v>
      </c>
      <c r="P10" s="11"/>
      <c r="Q10" s="11">
        <v>224907348222</v>
      </c>
      <c r="R10" s="11"/>
      <c r="S10" s="11"/>
      <c r="T10" s="11"/>
    </row>
    <row r="11" spans="1:20" x14ac:dyDescent="0.55000000000000004">
      <c r="A11" s="1" t="s">
        <v>16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v>0</v>
      </c>
      <c r="J11" s="11"/>
      <c r="K11" s="11">
        <v>57500</v>
      </c>
      <c r="L11" s="11"/>
      <c r="M11" s="11">
        <v>101393406974</v>
      </c>
      <c r="N11" s="11"/>
      <c r="O11" s="11">
        <v>84860374637</v>
      </c>
      <c r="P11" s="11"/>
      <c r="Q11" s="11">
        <v>16533032337</v>
      </c>
      <c r="R11" s="11"/>
      <c r="S11" s="11"/>
      <c r="T11" s="11"/>
    </row>
    <row r="12" spans="1:20" x14ac:dyDescent="0.55000000000000004">
      <c r="A12" s="1" t="s">
        <v>57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0</v>
      </c>
      <c r="J12" s="11"/>
      <c r="K12" s="11">
        <v>411800</v>
      </c>
      <c r="L12" s="11"/>
      <c r="M12" s="11">
        <v>1055570612133</v>
      </c>
      <c r="N12" s="11"/>
      <c r="O12" s="11">
        <v>630983909583</v>
      </c>
      <c r="P12" s="11"/>
      <c r="Q12" s="11">
        <v>424586702550</v>
      </c>
      <c r="R12" s="11"/>
      <c r="S12" s="11"/>
      <c r="T12" s="11"/>
    </row>
    <row r="13" spans="1:20" x14ac:dyDescent="0.55000000000000004">
      <c r="A13" s="1" t="s">
        <v>58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v>0</v>
      </c>
      <c r="J13" s="11"/>
      <c r="K13" s="11">
        <v>955300</v>
      </c>
      <c r="L13" s="11"/>
      <c r="M13" s="11">
        <v>1949724737773</v>
      </c>
      <c r="N13" s="11"/>
      <c r="O13" s="11">
        <v>1319396255268</v>
      </c>
      <c r="P13" s="11"/>
      <c r="Q13" s="11">
        <v>630328482505</v>
      </c>
      <c r="R13" s="11"/>
      <c r="S13" s="11"/>
      <c r="T13" s="11"/>
    </row>
    <row r="14" spans="1:20" x14ac:dyDescent="0.55000000000000004">
      <c r="A14" s="1" t="s">
        <v>18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v>0</v>
      </c>
      <c r="J14" s="11"/>
      <c r="K14" s="11">
        <v>2100</v>
      </c>
      <c r="L14" s="11"/>
      <c r="M14" s="11">
        <v>6590756745</v>
      </c>
      <c r="N14" s="11"/>
      <c r="O14" s="11">
        <v>5329299068</v>
      </c>
      <c r="P14" s="11"/>
      <c r="Q14" s="11">
        <v>1261457677</v>
      </c>
      <c r="R14" s="11"/>
      <c r="S14" s="11"/>
      <c r="T14" s="11"/>
    </row>
    <row r="15" spans="1:20" x14ac:dyDescent="0.55000000000000004">
      <c r="A15" s="1" t="s">
        <v>59</v>
      </c>
      <c r="C15" s="11">
        <v>332100</v>
      </c>
      <c r="D15" s="11"/>
      <c r="E15" s="11">
        <v>1002942000000</v>
      </c>
      <c r="F15" s="11"/>
      <c r="G15" s="11">
        <v>1012895460456</v>
      </c>
      <c r="H15" s="11"/>
      <c r="I15" s="11">
        <v>-9953460456</v>
      </c>
      <c r="J15" s="11"/>
      <c r="K15" s="11">
        <v>471100</v>
      </c>
      <c r="L15" s="11"/>
      <c r="M15" s="11">
        <v>1395230932514</v>
      </c>
      <c r="N15" s="11"/>
      <c r="O15" s="11">
        <v>1258046330265</v>
      </c>
      <c r="P15" s="11"/>
      <c r="Q15" s="11">
        <v>137184602249</v>
      </c>
      <c r="R15" s="11"/>
      <c r="S15" s="11"/>
      <c r="T15" s="11"/>
    </row>
    <row r="16" spans="1:20" x14ac:dyDescent="0.55000000000000004">
      <c r="A16" s="1" t="s">
        <v>60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v>0</v>
      </c>
      <c r="J16" s="11"/>
      <c r="K16" s="11">
        <v>16800</v>
      </c>
      <c r="L16" s="11"/>
      <c r="M16" s="11">
        <v>10850832930</v>
      </c>
      <c r="N16" s="11"/>
      <c r="O16" s="11">
        <v>10632472515</v>
      </c>
      <c r="P16" s="11"/>
      <c r="Q16" s="11">
        <v>218360415</v>
      </c>
      <c r="R16" s="11"/>
      <c r="S16" s="11"/>
      <c r="T16" s="11"/>
    </row>
    <row r="17" spans="1:20" x14ac:dyDescent="0.55000000000000004">
      <c r="A17" s="1" t="s">
        <v>61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v>0</v>
      </c>
      <c r="J17" s="11"/>
      <c r="K17" s="11">
        <v>100000</v>
      </c>
      <c r="L17" s="11"/>
      <c r="M17" s="11">
        <v>84372284049</v>
      </c>
      <c r="N17" s="11"/>
      <c r="O17" s="11">
        <v>82750995900</v>
      </c>
      <c r="P17" s="11"/>
      <c r="Q17" s="11">
        <v>1621288149</v>
      </c>
      <c r="R17" s="11"/>
      <c r="S17" s="11"/>
      <c r="T17" s="11"/>
    </row>
    <row r="18" spans="1:20" x14ac:dyDescent="0.55000000000000004">
      <c r="A18" s="1" t="s">
        <v>62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v>0</v>
      </c>
      <c r="J18" s="11"/>
      <c r="K18" s="11">
        <v>60900</v>
      </c>
      <c r="L18" s="11"/>
      <c r="M18" s="11">
        <v>54869799049</v>
      </c>
      <c r="N18" s="11"/>
      <c r="O18" s="11">
        <v>52912507869</v>
      </c>
      <c r="P18" s="11"/>
      <c r="Q18" s="11">
        <v>1957291180</v>
      </c>
      <c r="R18" s="11"/>
      <c r="S18" s="11"/>
      <c r="T18" s="11"/>
    </row>
    <row r="19" spans="1:20" x14ac:dyDescent="0.55000000000000004">
      <c r="A19" s="1" t="s">
        <v>63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0</v>
      </c>
      <c r="J19" s="11"/>
      <c r="K19" s="11">
        <v>69100</v>
      </c>
      <c r="L19" s="11"/>
      <c r="M19" s="11">
        <v>63881047467</v>
      </c>
      <c r="N19" s="11"/>
      <c r="O19" s="11">
        <v>62109640586</v>
      </c>
      <c r="P19" s="11"/>
      <c r="Q19" s="11">
        <v>1771406881</v>
      </c>
      <c r="R19" s="11"/>
      <c r="S19" s="11"/>
      <c r="T19" s="11"/>
    </row>
    <row r="20" spans="1:20" x14ac:dyDescent="0.55000000000000004">
      <c r="A20" s="1" t="s">
        <v>64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v>0</v>
      </c>
      <c r="J20" s="11"/>
      <c r="K20" s="11">
        <v>3900</v>
      </c>
      <c r="L20" s="11"/>
      <c r="M20" s="11">
        <v>3690524974</v>
      </c>
      <c r="N20" s="11"/>
      <c r="O20" s="11">
        <v>3583294410</v>
      </c>
      <c r="P20" s="11"/>
      <c r="Q20" s="11">
        <v>107230564</v>
      </c>
      <c r="R20" s="11"/>
      <c r="S20" s="11"/>
      <c r="T20" s="11"/>
    </row>
    <row r="21" spans="1:20" x14ac:dyDescent="0.55000000000000004">
      <c r="A21" s="1" t="s">
        <v>65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v>0</v>
      </c>
      <c r="J21" s="11"/>
      <c r="K21" s="11">
        <v>20000</v>
      </c>
      <c r="L21" s="11"/>
      <c r="M21" s="11">
        <v>12048215865</v>
      </c>
      <c r="N21" s="11"/>
      <c r="O21" s="11">
        <v>12180791831</v>
      </c>
      <c r="P21" s="11"/>
      <c r="Q21" s="11">
        <v>-132575966</v>
      </c>
      <c r="R21" s="11"/>
      <c r="S21" s="11"/>
      <c r="T21" s="11"/>
    </row>
    <row r="22" spans="1:20" x14ac:dyDescent="0.55000000000000004">
      <c r="A22" s="1" t="s">
        <v>66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v>0</v>
      </c>
      <c r="J22" s="11"/>
      <c r="K22" s="11">
        <v>74000</v>
      </c>
      <c r="L22" s="11"/>
      <c r="M22" s="11">
        <v>47603010393</v>
      </c>
      <c r="N22" s="11"/>
      <c r="O22" s="11">
        <v>47559318310</v>
      </c>
      <c r="P22" s="11"/>
      <c r="Q22" s="11">
        <v>43692083</v>
      </c>
      <c r="R22" s="11"/>
      <c r="S22" s="11"/>
      <c r="T22" s="11"/>
    </row>
    <row r="23" spans="1:20" x14ac:dyDescent="0.55000000000000004">
      <c r="A23" s="1" t="s">
        <v>67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v>0</v>
      </c>
      <c r="J23" s="11"/>
      <c r="K23" s="11">
        <v>50000</v>
      </c>
      <c r="L23" s="11"/>
      <c r="M23" s="11">
        <v>33057039332</v>
      </c>
      <c r="N23" s="11"/>
      <c r="O23" s="11">
        <v>32637583365</v>
      </c>
      <c r="P23" s="11"/>
      <c r="Q23" s="11">
        <v>419455967</v>
      </c>
      <c r="R23" s="11"/>
      <c r="S23" s="11"/>
      <c r="T23" s="11"/>
    </row>
    <row r="24" spans="1:20" x14ac:dyDescent="0.55000000000000004">
      <c r="A24" s="1" t="s">
        <v>68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v>0</v>
      </c>
      <c r="J24" s="11"/>
      <c r="K24" s="11">
        <v>51300</v>
      </c>
      <c r="L24" s="11"/>
      <c r="M24" s="11">
        <v>31004803369</v>
      </c>
      <c r="N24" s="11"/>
      <c r="O24" s="11">
        <v>31328360705</v>
      </c>
      <c r="P24" s="11"/>
      <c r="Q24" s="11">
        <v>-323557336</v>
      </c>
      <c r="R24" s="11"/>
      <c r="S24" s="11"/>
      <c r="T24" s="11"/>
    </row>
    <row r="25" spans="1:20" x14ac:dyDescent="0.55000000000000004">
      <c r="A25" s="1" t="s">
        <v>69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v>0</v>
      </c>
      <c r="J25" s="11"/>
      <c r="K25" s="11">
        <v>26900</v>
      </c>
      <c r="L25" s="11"/>
      <c r="M25" s="11">
        <v>26316610251</v>
      </c>
      <c r="N25" s="11"/>
      <c r="O25" s="11">
        <v>24982881031</v>
      </c>
      <c r="P25" s="11"/>
      <c r="Q25" s="11">
        <v>1333729220</v>
      </c>
      <c r="R25" s="11"/>
      <c r="S25" s="11"/>
      <c r="T25" s="11"/>
    </row>
    <row r="26" spans="1:20" ht="24.75" thickBot="1" x14ac:dyDescent="0.6">
      <c r="C26" s="11"/>
      <c r="D26" s="11"/>
      <c r="E26" s="12">
        <f>SUM(E8:E25)</f>
        <v>1002942000000</v>
      </c>
      <c r="F26" s="11"/>
      <c r="G26" s="12">
        <f>SUM(G8:G25)</f>
        <v>1012895460456</v>
      </c>
      <c r="H26" s="11"/>
      <c r="I26" s="12">
        <f>SUM(I8:I25)</f>
        <v>-9953460456</v>
      </c>
      <c r="J26" s="11"/>
      <c r="K26" s="11"/>
      <c r="L26" s="11"/>
      <c r="M26" s="12">
        <f>SUM(M8:M25)</f>
        <v>8737943296135</v>
      </c>
      <c r="N26" s="11"/>
      <c r="O26" s="12">
        <f>SUM(O8:O25)</f>
        <v>6189099045513</v>
      </c>
      <c r="P26" s="11"/>
      <c r="Q26" s="12">
        <f>SUM(Q8:Q25)</f>
        <v>2548844250622</v>
      </c>
      <c r="R26" s="11"/>
      <c r="S26" s="11"/>
      <c r="T26" s="11"/>
    </row>
    <row r="27" spans="1:20" ht="24.75" thickTop="1" x14ac:dyDescent="0.55000000000000004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55000000000000004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55000000000000004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55000000000000004">
      <c r="Q30" s="4"/>
    </row>
    <row r="31" spans="1:20" x14ac:dyDescent="0.55000000000000004">
      <c r="I31" s="13"/>
      <c r="J31" s="13"/>
      <c r="K31" s="13"/>
      <c r="L31" s="13"/>
      <c r="M31" s="13"/>
      <c r="N31" s="13"/>
      <c r="O31" s="13"/>
      <c r="P31" s="13"/>
      <c r="Q31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0"/>
  <sheetViews>
    <sheetView rightToLeft="1" workbookViewId="0">
      <selection activeCell="A18" sqref="A18:XFD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 x14ac:dyDescent="0.55000000000000004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 x14ac:dyDescent="0.55000000000000004">
      <c r="A6" s="14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J6" s="15" t="s">
        <v>44</v>
      </c>
      <c r="K6" s="15" t="s">
        <v>44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  <c r="T6" s="15" t="s">
        <v>45</v>
      </c>
      <c r="U6" s="15" t="s">
        <v>45</v>
      </c>
    </row>
    <row r="7" spans="1:21" ht="24.75" x14ac:dyDescent="0.55000000000000004">
      <c r="A7" s="15" t="s">
        <v>3</v>
      </c>
      <c r="C7" s="15" t="s">
        <v>70</v>
      </c>
      <c r="E7" s="15" t="s">
        <v>71</v>
      </c>
      <c r="G7" s="15" t="s">
        <v>72</v>
      </c>
      <c r="I7" s="15" t="s">
        <v>29</v>
      </c>
      <c r="K7" s="15" t="s">
        <v>73</v>
      </c>
      <c r="M7" s="15" t="s">
        <v>70</v>
      </c>
      <c r="O7" s="15" t="s">
        <v>71</v>
      </c>
      <c r="Q7" s="15" t="s">
        <v>72</v>
      </c>
      <c r="S7" s="15" t="s">
        <v>29</v>
      </c>
      <c r="U7" s="15" t="s">
        <v>73</v>
      </c>
    </row>
    <row r="8" spans="1:21" x14ac:dyDescent="0.55000000000000004">
      <c r="A8" s="1" t="s">
        <v>56</v>
      </c>
      <c r="C8" s="6">
        <v>0</v>
      </c>
      <c r="D8" s="4"/>
      <c r="E8" s="6">
        <v>0</v>
      </c>
      <c r="F8" s="4"/>
      <c r="G8" s="6">
        <v>0</v>
      </c>
      <c r="H8" s="4"/>
      <c r="I8" s="6">
        <f>G8+E8+C8</f>
        <v>0</v>
      </c>
      <c r="J8" s="4"/>
      <c r="K8" s="8">
        <f>I8/$I$17</f>
        <v>0</v>
      </c>
      <c r="L8" s="4"/>
      <c r="M8" s="6">
        <v>0</v>
      </c>
      <c r="N8" s="4"/>
      <c r="O8" s="6">
        <v>0</v>
      </c>
      <c r="P8" s="4"/>
      <c r="Q8" s="6">
        <v>1101974601947</v>
      </c>
      <c r="R8" s="4"/>
      <c r="S8" s="6">
        <f>Q8+O8+M8</f>
        <v>1101974601947</v>
      </c>
      <c r="T8" s="4"/>
      <c r="U8" s="8">
        <f>S8/$S$17</f>
        <v>0.10212434964307927</v>
      </c>
    </row>
    <row r="9" spans="1:21" x14ac:dyDescent="0.55000000000000004">
      <c r="A9" s="1" t="s">
        <v>15</v>
      </c>
      <c r="C9" s="6">
        <v>0</v>
      </c>
      <c r="D9" s="4"/>
      <c r="E9" s="6">
        <v>43973319584</v>
      </c>
      <c r="F9" s="4"/>
      <c r="G9" s="6">
        <v>0</v>
      </c>
      <c r="H9" s="4"/>
      <c r="I9" s="6">
        <f t="shared" ref="I9:I16" si="0">G9+E9+C9</f>
        <v>43973319584</v>
      </c>
      <c r="J9" s="4"/>
      <c r="K9" s="8">
        <f t="shared" ref="K9:K16" si="1">I9/$I$17</f>
        <v>9.8787255305481464E-2</v>
      </c>
      <c r="L9" s="4"/>
      <c r="M9" s="6">
        <v>0</v>
      </c>
      <c r="N9" s="4"/>
      <c r="O9" s="6">
        <v>1084744266845</v>
      </c>
      <c r="P9" s="4"/>
      <c r="Q9" s="6">
        <v>5051701978</v>
      </c>
      <c r="R9" s="4"/>
      <c r="S9" s="6">
        <f t="shared" ref="S9:S16" si="2">Q9+O9+M9</f>
        <v>1089795968823</v>
      </c>
      <c r="T9" s="4"/>
      <c r="U9" s="8">
        <f t="shared" ref="U9:U16" si="3">S9/$S$17</f>
        <v>0.10099570749004536</v>
      </c>
    </row>
    <row r="10" spans="1:21" x14ac:dyDescent="0.55000000000000004">
      <c r="A10" s="1" t="s">
        <v>17</v>
      </c>
      <c r="C10" s="6">
        <v>0</v>
      </c>
      <c r="D10" s="4"/>
      <c r="E10" s="6">
        <v>70609882770</v>
      </c>
      <c r="F10" s="4"/>
      <c r="G10" s="6">
        <v>0</v>
      </c>
      <c r="H10" s="4"/>
      <c r="I10" s="6">
        <f t="shared" si="0"/>
        <v>70609882770</v>
      </c>
      <c r="J10" s="4"/>
      <c r="K10" s="8">
        <f t="shared" si="1"/>
        <v>0.15862701707032686</v>
      </c>
      <c r="L10" s="4"/>
      <c r="M10" s="6">
        <v>0</v>
      </c>
      <c r="N10" s="4"/>
      <c r="O10" s="6">
        <v>5981559314513</v>
      </c>
      <c r="P10" s="4"/>
      <c r="Q10" s="6">
        <v>224907348222</v>
      </c>
      <c r="R10" s="4"/>
      <c r="S10" s="6">
        <f t="shared" si="2"/>
        <v>6206466662735</v>
      </c>
      <c r="T10" s="4"/>
      <c r="U10" s="8">
        <f t="shared" si="3"/>
        <v>0.57517784020919649</v>
      </c>
    </row>
    <row r="11" spans="1:21" x14ac:dyDescent="0.55000000000000004">
      <c r="A11" s="1" t="s">
        <v>16</v>
      </c>
      <c r="C11" s="6">
        <v>0</v>
      </c>
      <c r="D11" s="4"/>
      <c r="E11" s="6">
        <v>61148489660</v>
      </c>
      <c r="F11" s="4"/>
      <c r="G11" s="6">
        <v>0</v>
      </c>
      <c r="H11" s="4"/>
      <c r="I11" s="6">
        <f t="shared" si="0"/>
        <v>61148489660</v>
      </c>
      <c r="J11" s="4"/>
      <c r="K11" s="8">
        <f t="shared" si="1"/>
        <v>0.13737174079040787</v>
      </c>
      <c r="L11" s="4"/>
      <c r="M11" s="6">
        <v>0</v>
      </c>
      <c r="N11" s="4"/>
      <c r="O11" s="6">
        <v>257953596429</v>
      </c>
      <c r="P11" s="4"/>
      <c r="Q11" s="6">
        <v>16533032337</v>
      </c>
      <c r="R11" s="4"/>
      <c r="S11" s="6">
        <f t="shared" si="2"/>
        <v>274486628766</v>
      </c>
      <c r="T11" s="4"/>
      <c r="U11" s="8">
        <f t="shared" si="3"/>
        <v>2.543776272059425E-2</v>
      </c>
    </row>
    <row r="12" spans="1:21" x14ac:dyDescent="0.55000000000000004">
      <c r="A12" s="1" t="s">
        <v>57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>G12+E12+C12</f>
        <v>0</v>
      </c>
      <c r="J12" s="4"/>
      <c r="K12" s="8">
        <f t="shared" si="1"/>
        <v>0</v>
      </c>
      <c r="L12" s="4"/>
      <c r="M12" s="6">
        <v>0</v>
      </c>
      <c r="N12" s="4"/>
      <c r="O12" s="6">
        <v>0</v>
      </c>
      <c r="P12" s="4"/>
      <c r="Q12" s="6">
        <v>424586702550</v>
      </c>
      <c r="R12" s="4"/>
      <c r="S12" s="6">
        <f t="shared" si="2"/>
        <v>424586702550</v>
      </c>
      <c r="T12" s="4"/>
      <c r="U12" s="8">
        <f t="shared" si="3"/>
        <v>3.9348130881063398E-2</v>
      </c>
    </row>
    <row r="13" spans="1:21" x14ac:dyDescent="0.55000000000000004">
      <c r="A13" s="1" t="s">
        <v>58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f t="shared" si="0"/>
        <v>0</v>
      </c>
      <c r="J13" s="4"/>
      <c r="K13" s="8">
        <f t="shared" si="1"/>
        <v>0</v>
      </c>
      <c r="L13" s="4"/>
      <c r="M13" s="6">
        <v>0</v>
      </c>
      <c r="N13" s="4"/>
      <c r="O13" s="6">
        <v>0</v>
      </c>
      <c r="P13" s="4"/>
      <c r="Q13" s="6">
        <v>630328482505</v>
      </c>
      <c r="R13" s="4"/>
      <c r="S13" s="6">
        <f t="shared" si="2"/>
        <v>630328482505</v>
      </c>
      <c r="T13" s="4"/>
      <c r="U13" s="8">
        <f t="shared" si="3"/>
        <v>5.8415036266351437E-2</v>
      </c>
    </row>
    <row r="14" spans="1:21" x14ac:dyDescent="0.55000000000000004">
      <c r="A14" s="1" t="s">
        <v>18</v>
      </c>
      <c r="C14" s="6">
        <v>0</v>
      </c>
      <c r="D14" s="4"/>
      <c r="E14" s="6">
        <v>44654799282</v>
      </c>
      <c r="F14" s="4"/>
      <c r="G14" s="6">
        <v>0</v>
      </c>
      <c r="H14" s="4"/>
      <c r="I14" s="6">
        <f t="shared" si="0"/>
        <v>44654799282</v>
      </c>
      <c r="J14" s="4"/>
      <c r="K14" s="8">
        <f t="shared" si="1"/>
        <v>0.10031821793347291</v>
      </c>
      <c r="L14" s="4"/>
      <c r="M14" s="6">
        <v>0</v>
      </c>
      <c r="N14" s="4"/>
      <c r="O14" s="6">
        <v>674155015464</v>
      </c>
      <c r="P14" s="4"/>
      <c r="Q14" s="6">
        <v>1261457677</v>
      </c>
      <c r="R14" s="4"/>
      <c r="S14" s="6">
        <f t="shared" si="2"/>
        <v>675416473141</v>
      </c>
      <c r="T14" s="4"/>
      <c r="U14" s="8">
        <f t="shared" si="3"/>
        <v>6.2593518884988236E-2</v>
      </c>
    </row>
    <row r="15" spans="1:21" x14ac:dyDescent="0.55000000000000004">
      <c r="A15" s="1" t="s">
        <v>19</v>
      </c>
      <c r="C15" s="6">
        <v>0</v>
      </c>
      <c r="D15" s="4"/>
      <c r="E15" s="6">
        <v>10332628481</v>
      </c>
      <c r="F15" s="4"/>
      <c r="G15" s="6">
        <v>0</v>
      </c>
      <c r="H15" s="4"/>
      <c r="I15" s="6">
        <f t="shared" si="0"/>
        <v>10332628481</v>
      </c>
      <c r="J15" s="4"/>
      <c r="K15" s="8">
        <f t="shared" si="1"/>
        <v>2.3212530174788911E-2</v>
      </c>
      <c r="L15" s="4"/>
      <c r="M15" s="6">
        <v>0</v>
      </c>
      <c r="N15" s="4"/>
      <c r="O15" s="6">
        <v>171706857465</v>
      </c>
      <c r="P15" s="4"/>
      <c r="Q15" s="6">
        <v>0</v>
      </c>
      <c r="R15" s="4"/>
      <c r="S15" s="6">
        <f t="shared" si="2"/>
        <v>171706857465</v>
      </c>
      <c r="T15" s="4"/>
      <c r="U15" s="8">
        <f t="shared" si="3"/>
        <v>1.5912754356486897E-2</v>
      </c>
    </row>
    <row r="16" spans="1:21" x14ac:dyDescent="0.55000000000000004">
      <c r="A16" s="1" t="s">
        <v>20</v>
      </c>
      <c r="C16" s="6">
        <v>0</v>
      </c>
      <c r="D16" s="4"/>
      <c r="E16" s="6">
        <v>214412384768</v>
      </c>
      <c r="F16" s="4"/>
      <c r="G16" s="6">
        <v>0</v>
      </c>
      <c r="H16" s="4"/>
      <c r="I16" s="6">
        <f t="shared" si="0"/>
        <v>214412384768</v>
      </c>
      <c r="J16" s="4"/>
      <c r="K16" s="8">
        <f t="shared" si="1"/>
        <v>0.48168323872552199</v>
      </c>
      <c r="L16" s="4"/>
      <c r="M16" s="6">
        <v>0</v>
      </c>
      <c r="N16" s="4"/>
      <c r="O16" s="6">
        <v>215755317391</v>
      </c>
      <c r="P16" s="4"/>
      <c r="Q16" s="6">
        <v>0</v>
      </c>
      <c r="R16" s="4"/>
      <c r="S16" s="6">
        <f t="shared" si="2"/>
        <v>215755317391</v>
      </c>
      <c r="T16" s="4"/>
      <c r="U16" s="8">
        <f t="shared" si="3"/>
        <v>1.9994899548194629E-2</v>
      </c>
    </row>
    <row r="17" spans="3:21" ht="24.75" thickBot="1" x14ac:dyDescent="0.6">
      <c r="C17" s="7">
        <f>SUM(C8:C16)</f>
        <v>0</v>
      </c>
      <c r="D17" s="4"/>
      <c r="E17" s="7">
        <f>SUM(E8:E16)</f>
        <v>445131504545</v>
      </c>
      <c r="F17" s="4"/>
      <c r="G17" s="7">
        <f>SUM(G8:G16)</f>
        <v>0</v>
      </c>
      <c r="H17" s="4"/>
      <c r="I17" s="7">
        <f>SUM(I8:I16)</f>
        <v>445131504545</v>
      </c>
      <c r="J17" s="4"/>
      <c r="K17" s="10">
        <f>SUM(K8:K16)</f>
        <v>1</v>
      </c>
      <c r="L17" s="4"/>
      <c r="M17" s="7">
        <f>SUM(M8:M16)</f>
        <v>0</v>
      </c>
      <c r="N17" s="4"/>
      <c r="O17" s="7">
        <f>SUM(O8:O16)</f>
        <v>8385874368107</v>
      </c>
      <c r="P17" s="4"/>
      <c r="Q17" s="7">
        <f>SUM(Q8:Q16)</f>
        <v>2404643327216</v>
      </c>
      <c r="R17" s="4"/>
      <c r="S17" s="7">
        <f>SUM(S8:S16)</f>
        <v>10790517695323</v>
      </c>
      <c r="T17" s="4"/>
      <c r="U17" s="10">
        <f>SUM(U8:U16)</f>
        <v>1</v>
      </c>
    </row>
    <row r="18" spans="3:21" ht="24.75" thickTop="1" x14ac:dyDescent="0.55000000000000004">
      <c r="C18" s="4"/>
      <c r="D18" s="4"/>
      <c r="E18" s="6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6"/>
      <c r="R18" s="4"/>
      <c r="S18" s="4"/>
      <c r="T18" s="4"/>
      <c r="U18" s="4"/>
    </row>
    <row r="19" spans="3:21" x14ac:dyDescent="0.5500000000000000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x14ac:dyDescent="0.5500000000000000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22"/>
  <sheetViews>
    <sheetView rightToLeft="1" workbookViewId="0">
      <selection activeCell="G14" sqref="G14"/>
    </sheetView>
  </sheetViews>
  <sheetFormatPr defaultRowHeight="24" x14ac:dyDescent="0.5500000000000000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24.75" x14ac:dyDescent="0.55000000000000004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0" ht="24.75" x14ac:dyDescent="0.55000000000000004">
      <c r="A6" s="14" t="s">
        <v>46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20" ht="24.75" x14ac:dyDescent="0.55000000000000004">
      <c r="A7" s="15" t="s">
        <v>46</v>
      </c>
      <c r="C7" s="15" t="s">
        <v>74</v>
      </c>
      <c r="E7" s="15" t="s">
        <v>71</v>
      </c>
      <c r="G7" s="15" t="s">
        <v>72</v>
      </c>
      <c r="I7" s="15" t="s">
        <v>75</v>
      </c>
      <c r="K7" s="15" t="s">
        <v>74</v>
      </c>
      <c r="M7" s="15" t="s">
        <v>71</v>
      </c>
      <c r="O7" s="15" t="s">
        <v>72</v>
      </c>
      <c r="Q7" s="15" t="s">
        <v>75</v>
      </c>
    </row>
    <row r="8" spans="1:20" x14ac:dyDescent="0.55000000000000004">
      <c r="A8" s="1" t="s">
        <v>59</v>
      </c>
      <c r="C8" s="11">
        <v>0</v>
      </c>
      <c r="D8" s="11"/>
      <c r="E8" s="11">
        <v>0</v>
      </c>
      <c r="F8" s="11"/>
      <c r="G8" s="11">
        <v>-9953460456</v>
      </c>
      <c r="H8" s="11"/>
      <c r="I8" s="11">
        <v>-9953460456</v>
      </c>
      <c r="J8" s="11"/>
      <c r="K8" s="11">
        <v>0</v>
      </c>
      <c r="L8" s="11"/>
      <c r="M8" s="11">
        <v>0</v>
      </c>
      <c r="N8" s="11"/>
      <c r="O8" s="11">
        <v>137184602249</v>
      </c>
      <c r="P8" s="11"/>
      <c r="Q8" s="11">
        <v>137184602249</v>
      </c>
      <c r="R8" s="11"/>
      <c r="S8" s="11"/>
      <c r="T8" s="11"/>
    </row>
    <row r="9" spans="1:20" x14ac:dyDescent="0.55000000000000004">
      <c r="A9" s="1" t="s">
        <v>60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v>0</v>
      </c>
      <c r="J9" s="11"/>
      <c r="K9" s="11">
        <v>0</v>
      </c>
      <c r="L9" s="11"/>
      <c r="M9" s="11">
        <v>0</v>
      </c>
      <c r="N9" s="11"/>
      <c r="O9" s="11">
        <v>218360415</v>
      </c>
      <c r="P9" s="11"/>
      <c r="Q9" s="11">
        <v>218360415</v>
      </c>
      <c r="R9" s="11"/>
      <c r="S9" s="11"/>
      <c r="T9" s="11"/>
    </row>
    <row r="10" spans="1:20" x14ac:dyDescent="0.55000000000000004">
      <c r="A10" s="1" t="s">
        <v>61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v>0</v>
      </c>
      <c r="J10" s="11"/>
      <c r="K10" s="11">
        <v>0</v>
      </c>
      <c r="L10" s="11"/>
      <c r="M10" s="11">
        <v>0</v>
      </c>
      <c r="N10" s="11"/>
      <c r="O10" s="11">
        <v>1621288149</v>
      </c>
      <c r="P10" s="11"/>
      <c r="Q10" s="11">
        <v>1621288149</v>
      </c>
      <c r="R10" s="11"/>
      <c r="S10" s="11"/>
      <c r="T10" s="11"/>
    </row>
    <row r="11" spans="1:20" x14ac:dyDescent="0.55000000000000004">
      <c r="A11" s="1" t="s">
        <v>62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v>0</v>
      </c>
      <c r="J11" s="11"/>
      <c r="K11" s="11">
        <v>0</v>
      </c>
      <c r="L11" s="11"/>
      <c r="M11" s="11">
        <v>0</v>
      </c>
      <c r="N11" s="11"/>
      <c r="O11" s="11">
        <v>1957291180</v>
      </c>
      <c r="P11" s="11"/>
      <c r="Q11" s="11">
        <v>1957291180</v>
      </c>
      <c r="R11" s="11"/>
      <c r="S11" s="11"/>
      <c r="T11" s="11"/>
    </row>
    <row r="12" spans="1:20" x14ac:dyDescent="0.55000000000000004">
      <c r="A12" s="1" t="s">
        <v>63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0</v>
      </c>
      <c r="J12" s="11"/>
      <c r="K12" s="11">
        <v>0</v>
      </c>
      <c r="L12" s="11"/>
      <c r="M12" s="11">
        <v>0</v>
      </c>
      <c r="N12" s="11"/>
      <c r="O12" s="11">
        <v>1771406881</v>
      </c>
      <c r="P12" s="11"/>
      <c r="Q12" s="11">
        <v>1771406881</v>
      </c>
      <c r="R12" s="11"/>
      <c r="S12" s="11"/>
      <c r="T12" s="11"/>
    </row>
    <row r="13" spans="1:20" x14ac:dyDescent="0.55000000000000004">
      <c r="A13" s="1" t="s">
        <v>64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v>0</v>
      </c>
      <c r="J13" s="11"/>
      <c r="K13" s="11">
        <v>0</v>
      </c>
      <c r="L13" s="11"/>
      <c r="M13" s="11">
        <v>0</v>
      </c>
      <c r="N13" s="11"/>
      <c r="O13" s="11">
        <v>107230564</v>
      </c>
      <c r="P13" s="11"/>
      <c r="Q13" s="11">
        <v>107230564</v>
      </c>
      <c r="R13" s="11"/>
      <c r="S13" s="11"/>
      <c r="T13" s="11"/>
    </row>
    <row r="14" spans="1:20" x14ac:dyDescent="0.55000000000000004">
      <c r="A14" s="1" t="s">
        <v>65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v>0</v>
      </c>
      <c r="J14" s="11"/>
      <c r="K14" s="11">
        <v>0</v>
      </c>
      <c r="L14" s="11"/>
      <c r="M14" s="11">
        <v>0</v>
      </c>
      <c r="N14" s="11"/>
      <c r="O14" s="11">
        <v>-132575966</v>
      </c>
      <c r="P14" s="11"/>
      <c r="Q14" s="11">
        <v>-132575966</v>
      </c>
      <c r="R14" s="11"/>
      <c r="S14" s="11"/>
      <c r="T14" s="11"/>
    </row>
    <row r="15" spans="1:20" x14ac:dyDescent="0.55000000000000004">
      <c r="A15" s="1" t="s">
        <v>66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v>0</v>
      </c>
      <c r="J15" s="11"/>
      <c r="K15" s="11">
        <v>0</v>
      </c>
      <c r="L15" s="11"/>
      <c r="M15" s="11">
        <v>0</v>
      </c>
      <c r="N15" s="11"/>
      <c r="O15" s="11">
        <v>43692083</v>
      </c>
      <c r="P15" s="11"/>
      <c r="Q15" s="11">
        <v>43692083</v>
      </c>
      <c r="R15" s="11"/>
      <c r="S15" s="11"/>
      <c r="T15" s="11"/>
    </row>
    <row r="16" spans="1:20" x14ac:dyDescent="0.55000000000000004">
      <c r="A16" s="1" t="s">
        <v>67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v>0</v>
      </c>
      <c r="J16" s="11"/>
      <c r="K16" s="11">
        <v>0</v>
      </c>
      <c r="L16" s="11"/>
      <c r="M16" s="11">
        <v>0</v>
      </c>
      <c r="N16" s="11"/>
      <c r="O16" s="11">
        <v>419455967</v>
      </c>
      <c r="P16" s="11"/>
      <c r="Q16" s="11">
        <v>419455967</v>
      </c>
      <c r="R16" s="11"/>
      <c r="S16" s="11"/>
      <c r="T16" s="11"/>
    </row>
    <row r="17" spans="1:20" x14ac:dyDescent="0.55000000000000004">
      <c r="A17" s="1" t="s">
        <v>68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v>0</v>
      </c>
      <c r="J17" s="11"/>
      <c r="K17" s="11">
        <v>0</v>
      </c>
      <c r="L17" s="11"/>
      <c r="M17" s="11">
        <v>0</v>
      </c>
      <c r="N17" s="11"/>
      <c r="O17" s="11">
        <v>-323557336</v>
      </c>
      <c r="P17" s="11"/>
      <c r="Q17" s="11">
        <v>-323557336</v>
      </c>
      <c r="R17" s="11"/>
      <c r="S17" s="11"/>
      <c r="T17" s="11"/>
    </row>
    <row r="18" spans="1:20" x14ac:dyDescent="0.55000000000000004">
      <c r="A18" s="1" t="s">
        <v>69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v>0</v>
      </c>
      <c r="J18" s="11"/>
      <c r="K18" s="11">
        <v>0</v>
      </c>
      <c r="L18" s="11"/>
      <c r="M18" s="11">
        <v>0</v>
      </c>
      <c r="N18" s="11"/>
      <c r="O18" s="11">
        <v>1333729220</v>
      </c>
      <c r="P18" s="11"/>
      <c r="Q18" s="11">
        <v>1333729220</v>
      </c>
      <c r="R18" s="11"/>
      <c r="S18" s="11"/>
      <c r="T18" s="11"/>
    </row>
    <row r="19" spans="1:20" ht="24.75" thickBot="1" x14ac:dyDescent="0.6">
      <c r="C19" s="12">
        <f>SUM(C8:C18)</f>
        <v>0</v>
      </c>
      <c r="D19" s="11"/>
      <c r="E19" s="12">
        <f>SUM(E8:E18)</f>
        <v>0</v>
      </c>
      <c r="F19" s="11"/>
      <c r="G19" s="12">
        <f>SUM(G8:G18)</f>
        <v>-9953460456</v>
      </c>
      <c r="H19" s="11"/>
      <c r="I19" s="12">
        <f>SUM(I8:I18)</f>
        <v>-9953460456</v>
      </c>
      <c r="J19" s="11"/>
      <c r="K19" s="12">
        <f>SUM(K8:K18)</f>
        <v>0</v>
      </c>
      <c r="L19" s="11"/>
      <c r="M19" s="12">
        <f>SUM(M8:M18)</f>
        <v>0</v>
      </c>
      <c r="N19" s="11"/>
      <c r="O19" s="12">
        <f>SUM(O8:O18)</f>
        <v>144200923406</v>
      </c>
      <c r="P19" s="11"/>
      <c r="Q19" s="12">
        <f>SUM(Q8:Q18)</f>
        <v>144200923406</v>
      </c>
      <c r="R19" s="11"/>
      <c r="S19" s="11"/>
      <c r="T19" s="11"/>
    </row>
    <row r="20" spans="1:20" ht="24.75" thickTop="1" x14ac:dyDescent="0.55000000000000004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x14ac:dyDescent="0.55000000000000004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x14ac:dyDescent="0.55000000000000004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2023-05-25T07:55:43Z</dcterms:created>
  <dcterms:modified xsi:type="dcterms:W3CDTF">2023-05-30T13:25:50Z</dcterms:modified>
</cp:coreProperties>
</file>