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فروردین 1402\"/>
    </mc:Choice>
  </mc:AlternateContent>
  <xr:revisionPtr revIDLastSave="0" documentId="13_ncr:1_{0E8DBCB6-B1A3-47C3-86F8-E06FAFD8B13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سپرده" sheetId="6" r:id="rId3"/>
    <sheet name="سود اوراق بهادار و سپرده بانکی" sheetId="7" r:id="rId4"/>
    <sheet name="جمع درآمدها" sheetId="15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5" l="1"/>
  <c r="E9" i="15"/>
  <c r="E8" i="15"/>
  <c r="E7" i="15"/>
  <c r="C9" i="15"/>
  <c r="K11" i="13"/>
  <c r="G11" i="13"/>
  <c r="K9" i="13"/>
  <c r="K10" i="13"/>
  <c r="K8" i="13"/>
  <c r="G9" i="13"/>
  <c r="G10" i="13"/>
  <c r="G8" i="13"/>
  <c r="I11" i="13"/>
  <c r="E11" i="13"/>
  <c r="C19" i="12"/>
  <c r="E19" i="12"/>
  <c r="G19" i="12"/>
  <c r="I19" i="12"/>
  <c r="K19" i="12"/>
  <c r="M19" i="12"/>
  <c r="O19" i="12"/>
  <c r="Q19" i="12"/>
  <c r="S16" i="11"/>
  <c r="U17" i="11"/>
  <c r="U9" i="11"/>
  <c r="U10" i="11"/>
  <c r="U11" i="11"/>
  <c r="U12" i="11"/>
  <c r="U13" i="11"/>
  <c r="U14" i="11"/>
  <c r="U15" i="11"/>
  <c r="U16" i="11"/>
  <c r="U8" i="11"/>
  <c r="S8" i="11"/>
  <c r="K17" i="11"/>
  <c r="K9" i="11"/>
  <c r="K10" i="11"/>
  <c r="K11" i="11"/>
  <c r="K12" i="11"/>
  <c r="K13" i="11"/>
  <c r="K14" i="11"/>
  <c r="K15" i="11"/>
  <c r="K16" i="11"/>
  <c r="K8" i="11"/>
  <c r="S13" i="11"/>
  <c r="I8" i="11"/>
  <c r="C17" i="11"/>
  <c r="E17" i="11"/>
  <c r="G17" i="11"/>
  <c r="I17" i="11"/>
  <c r="M17" i="11"/>
  <c r="O17" i="11"/>
  <c r="Q17" i="11"/>
  <c r="S17" i="11"/>
  <c r="S9" i="11"/>
  <c r="S10" i="11"/>
  <c r="S11" i="11"/>
  <c r="S12" i="11"/>
  <c r="S14" i="11"/>
  <c r="S15" i="11"/>
  <c r="I9" i="11"/>
  <c r="I10" i="11"/>
  <c r="I11" i="11"/>
  <c r="I12" i="11"/>
  <c r="I13" i="11"/>
  <c r="I14" i="11"/>
  <c r="I15" i="11"/>
  <c r="I16" i="11"/>
  <c r="O26" i="10"/>
  <c r="M26" i="10"/>
  <c r="I26" i="10"/>
  <c r="G26" i="10"/>
  <c r="E26" i="10"/>
  <c r="Q26" i="10"/>
  <c r="Q12" i="9"/>
  <c r="Q8" i="9"/>
  <c r="Q14" i="9"/>
  <c r="O14" i="9"/>
  <c r="M14" i="9"/>
  <c r="Q9" i="9"/>
  <c r="Q10" i="9"/>
  <c r="Q11" i="9"/>
  <c r="Q13" i="9"/>
  <c r="E14" i="9"/>
  <c r="G14" i="9"/>
  <c r="I14" i="9"/>
  <c r="I9" i="9"/>
  <c r="I10" i="9"/>
  <c r="I11" i="9"/>
  <c r="I12" i="9"/>
  <c r="I13" i="9"/>
  <c r="I8" i="9"/>
  <c r="S11" i="7"/>
  <c r="Q11" i="7"/>
  <c r="O11" i="7"/>
  <c r="M11" i="7"/>
  <c r="K11" i="7"/>
  <c r="I11" i="7"/>
  <c r="S11" i="6"/>
  <c r="Q11" i="6"/>
  <c r="O11" i="6"/>
  <c r="M11" i="6"/>
  <c r="K11" i="6"/>
  <c r="Y15" i="1"/>
  <c r="W15" i="1"/>
  <c r="U15" i="1"/>
  <c r="O15" i="1"/>
  <c r="K15" i="1"/>
  <c r="E15" i="1"/>
  <c r="G15" i="1"/>
</calcChain>
</file>

<file path=xl/sharedStrings.xml><?xml version="1.0" encoding="utf-8"?>
<sst xmlns="http://schemas.openxmlformats.org/spreadsheetml/2006/main" count="338" uniqueCount="87">
  <si>
    <t>صندوق سرمایه‌گذاری طلای عیار مفید</t>
  </si>
  <si>
    <t>صورت وضعیت سبد</t>
  </si>
  <si>
    <t>برای ماه منتهی به 1402/01/31</t>
  </si>
  <si>
    <t>نام شرکت</t>
  </si>
  <si>
    <t>1401/12/29</t>
  </si>
  <si>
    <t>تغییرات طی دوره</t>
  </si>
  <si>
    <t>1402/01/31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</si>
  <si>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</si>
  <si>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</si>
  <si>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</si>
  <si>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</si>
  <si>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</si>
  <si>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</si>
  <si>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</si>
  <si>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</si>
  <si>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 0310 صادرات</t>
  </si>
  <si>
    <t>تمام سکه طرح جدید0211ملت</t>
  </si>
  <si>
    <t>تمام سکه طرح جدید0312 رفاه</t>
  </si>
  <si>
    <t>تمام سکه طرح جدید0411 آینده</t>
  </si>
  <si>
    <t>تمام سکه طرح جدید0412 سامان</t>
  </si>
  <si>
    <t>گواهی سپرده کالایی شمش طلا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</si>
  <si>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</si>
  <si>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</si>
  <si>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</si>
  <si>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</si>
  <si>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</si>
  <si>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</si>
  <si>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</si>
  <si>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</si>
  <si>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</si>
  <si>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</si>
  <si>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</si>
  <si>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</si>
  <si>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</si>
  <si>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</si>
  <si>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</si>
  <si>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</si>
  <si>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</si>
  <si>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</si>
  <si>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 xml:space="preserve">بانک خاورمیانه ظفر </t>
  </si>
  <si>
    <t>1009-10-810-707074690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</si>
  <si>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</si>
  <si>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</si>
  <si>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</si>
  <si>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</si>
  <si>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</si>
  <si>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</si>
  <si>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</si>
  <si>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</si>
  <si>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</si>
  <si>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</si>
  <si>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</si>
  <si>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</si>
  <si>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</si>
  <si>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</si>
  <si>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</si>
  <si>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تمام سکه طرح جدید0111آینده</t>
  </si>
  <si>
    <t>تمام سکه طرح جدید0112سامان</t>
  </si>
  <si>
    <t>تمام سکه طرح جدید 0110 صادرات</t>
  </si>
  <si>
    <t>سلف تمام سکه 001 مرکزی</t>
  </si>
  <si>
    <t>اسنادخزانه-م1بودجه00-030821</t>
  </si>
  <si>
    <t>گام بانک اقتصاد نوین0205</t>
  </si>
  <si>
    <t>اسنادخزانه-م5بودجه99-020218</t>
  </si>
  <si>
    <t>اسنادخزانه-م4بودجه99-011215</t>
  </si>
  <si>
    <t>اسنادخزانه-م3بودجه99-011110</t>
  </si>
  <si>
    <t>اسناد خزانه-م9بودجه00-031101</t>
  </si>
  <si>
    <t>اسنادخزانه-م6بودجه00-030723</t>
  </si>
  <si>
    <t>اسنادخزانه-م5بودجه00-030626</t>
  </si>
  <si>
    <t>اسنادخزانه-م2بودجه00-031024</t>
  </si>
  <si>
    <t>اسنادخزانه-م2بودجه99-011019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</si>
  <si>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</si>
  <si>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</si>
  <si>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</si>
  <si>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</si>
  <si>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</si>
  <si>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</si>
  <si>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</si>
  <si>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</si>
  <si>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</si>
  <si>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</si>
  <si>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</si>
  <si>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</si>
  <si>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درآمد سپرده بانکی</t>
  </si>
  <si>
    <t>1402/01/01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</si>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</sst>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2" fontId="2" fillId="0" borderId="0" xfId="0" applyNumberFormat="1" applyFont="1"/>
    <xf numFmtId="164" fontId="2" fillId="0" borderId="0" xfId="1" applyNumberFormat="1" applyFont="1"/>
    <xf numFmtId="164" fontId="2" fillId="0" borderId="2" xfId="1" applyNumberFormat="1" applyFont="1" applyBorder="1"/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64" fontId="2" fillId="0" borderId="0" xfId="0" applyNumberFormat="1" applyFont="1"/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37" fontId="2" fillId="0" borderId="0" xfId="0" applyNumberFormat="1" applyFont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C56EE44-B30C-C064-1B98-387BD13C29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0BCB5-4774-4857-BCA4-AD048081EEFF}">
  <dimension ref="A1"/>
  <sheetViews>
    <sheetView rightToLeft="1" workbookViewId="0"/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33</xdr:row>
                <xdr:rowOff>142875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.75">
      <c r="A3" s="19" t="s">
        <v>42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ht="24.75">
      <c r="A6" s="20" t="s">
        <v>76</v>
      </c>
      <c r="B6" s="20" t="s">
        <v>76</v>
      </c>
      <c r="C6" s="20" t="s">
        <v>76</v>
      </c>
      <c r="E6" s="20" t="s">
        <v>44</v>
      </c>
      <c r="F6" s="20" t="s">
        <v>44</v>
      </c>
      <c r="G6" s="20" t="s">
        <v>44</v>
      </c>
      <c r="I6" s="20" t="s">
        <v>45</v>
      </c>
      <c r="J6" s="20" t="s">
        <v>45</v>
      </c>
      <c r="K6" s="20" t="s">
        <v>45</v>
      </c>
    </row>
    <row r="7" spans="1:11" ht="24.75">
      <c r="A7" s="20" t="s">
        <v>77</v>
      </c>
      <c r="C7" s="20" t="s">
        <v>26</v>
      </c>
      <c r="E7" s="20" t="s">
        <v>78</v>
      </c>
      <c r="G7" s="20" t="s">
        <v>79</v>
      </c>
      <c r="I7" s="20" t="s">
        <v>78</v>
      </c>
      <c r="K7" s="20" t="s">
        <v>79</v>
      </c>
    </row>
    <row r="8" spans="1:11">
      <c r="A8" s="1" t="s">
        <v>32</v>
      </c>
      <c r="C8" s="4" t="s">
        <v>33</v>
      </c>
      <c r="D8" s="4"/>
      <c r="E8" s="6">
        <v>4167</v>
      </c>
      <c r="F8" s="4"/>
      <c r="G8" s="10">
        <f>E8/$E$11</f>
        <v>7.8184571878020808E-4</v>
      </c>
      <c r="H8" s="4"/>
      <c r="I8" s="6">
        <v>44389</v>
      </c>
      <c r="J8" s="4"/>
      <c r="K8" s="10">
        <f>I8/$I$11</f>
        <v>9.0879389584663849E-4</v>
      </c>
    </row>
    <row r="9" spans="1:11">
      <c r="A9" s="1" t="s">
        <v>36</v>
      </c>
      <c r="C9" s="4" t="s">
        <v>37</v>
      </c>
      <c r="D9" s="4"/>
      <c r="E9" s="6">
        <v>40914</v>
      </c>
      <c r="F9" s="4"/>
      <c r="G9" s="10">
        <f t="shared" ref="G9:G10" si="0">E9/$E$11</f>
        <v>7.676610448325758E-3</v>
      </c>
      <c r="H9" s="4"/>
      <c r="I9" s="6">
        <v>30410717</v>
      </c>
      <c r="J9" s="4"/>
      <c r="K9" s="10">
        <f t="shared" ref="K9:K10" si="1">I9/$I$11</f>
        <v>0.6226108715654689</v>
      </c>
    </row>
    <row r="10" spans="1:11">
      <c r="A10" s="1" t="s">
        <v>39</v>
      </c>
      <c r="C10" s="4" t="s">
        <v>40</v>
      </c>
      <c r="D10" s="4"/>
      <c r="E10" s="6">
        <v>5284615</v>
      </c>
      <c r="F10" s="4"/>
      <c r="G10" s="10">
        <f t="shared" si="0"/>
        <v>0.99154154383289406</v>
      </c>
      <c r="H10" s="4"/>
      <c r="I10" s="6">
        <v>18388752</v>
      </c>
      <c r="J10" s="4"/>
      <c r="K10" s="10">
        <f t="shared" si="1"/>
        <v>0.37648033453868446</v>
      </c>
    </row>
    <row r="11" spans="1:11" ht="24.75" thickBot="1">
      <c r="C11" s="4"/>
      <c r="D11" s="4"/>
      <c r="E11" s="13">
        <f>SUM(E8:E10)</f>
        <v>5329696</v>
      </c>
      <c r="F11" s="4"/>
      <c r="G11" s="11">
        <f>SUM(G8:G10)</f>
        <v>1</v>
      </c>
      <c r="H11" s="4"/>
      <c r="I11" s="13">
        <f>SUM(I8:I10)</f>
        <v>48843858</v>
      </c>
      <c r="J11" s="4"/>
      <c r="K11" s="11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11" sqref="C11"/>
    </sheetView>
  </sheetViews>
  <sheetFormatPr defaultRowHeight="24"/>
  <cols>
    <col min="1" max="1" width="14.7109375" style="1" bestFit="1" customWidth="1"/>
    <col min="2" max="2" width="1" style="1" customWidth="1"/>
    <col min="3" max="3" width="15.28515625" style="1" customWidth="1"/>
    <col min="4" max="4" width="1" style="1" customWidth="1"/>
    <col min="5" max="5" width="24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9" t="s">
        <v>0</v>
      </c>
      <c r="B2" s="19"/>
      <c r="C2" s="19"/>
      <c r="D2" s="19"/>
      <c r="E2" s="19"/>
    </row>
    <row r="3" spans="1:5" ht="24.75">
      <c r="A3" s="19" t="s">
        <v>42</v>
      </c>
      <c r="B3" s="19"/>
      <c r="C3" s="19"/>
      <c r="D3" s="19"/>
      <c r="E3" s="19"/>
    </row>
    <row r="4" spans="1:5" ht="24.75">
      <c r="A4" s="19" t="s">
        <v>2</v>
      </c>
      <c r="B4" s="19"/>
      <c r="C4" s="19"/>
      <c r="D4" s="19"/>
      <c r="E4" s="19"/>
    </row>
    <row r="5" spans="1:5" ht="24.75">
      <c r="C5" s="19" t="s">
        <v>44</v>
      </c>
      <c r="E5" s="2" t="s">
        <v>85</v>
      </c>
    </row>
    <row r="6" spans="1:5" ht="24.75">
      <c r="A6" s="19" t="s">
        <v>80</v>
      </c>
      <c r="C6" s="20"/>
      <c r="E6" s="5" t="s">
        <v>86</v>
      </c>
    </row>
    <row r="7" spans="1:5" ht="24.75">
      <c r="A7" s="20" t="s">
        <v>80</v>
      </c>
      <c r="C7" s="20" t="s">
        <v>29</v>
      </c>
      <c r="E7" s="20" t="s">
        <v>29</v>
      </c>
    </row>
    <row r="8" spans="1:5">
      <c r="A8" s="1" t="s">
        <v>80</v>
      </c>
      <c r="C8" s="6">
        <v>0</v>
      </c>
      <c r="D8" s="4"/>
      <c r="E8" s="6">
        <v>160209</v>
      </c>
    </row>
    <row r="9" spans="1:5" ht="25.5" thickBot="1">
      <c r="A9" s="2" t="s">
        <v>51</v>
      </c>
      <c r="C9" s="13">
        <v>0</v>
      </c>
      <c r="D9" s="4"/>
      <c r="E9" s="13">
        <v>160209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7"/>
  <sheetViews>
    <sheetView rightToLeft="1" tabSelected="1" topLeftCell="B1" workbookViewId="0">
      <selection activeCell="AA22" sqref="AA22"/>
    </sheetView>
  </sheetViews>
  <sheetFormatPr defaultRowHeight="24"/>
  <cols>
    <col min="1" max="1" width="31.42578125" style="1" bestFit="1" customWidth="1"/>
    <col min="2" max="2" width="1" style="1" customWidth="1"/>
    <col min="3" max="3" width="14.5703125" style="1" bestFit="1" customWidth="1"/>
    <col min="4" max="4" width="1" style="1" customWidth="1"/>
    <col min="5" max="5" width="24" style="1" bestFit="1" customWidth="1"/>
    <col min="6" max="6" width="1" style="1" customWidth="1"/>
    <col min="7" max="7" width="24.140625" style="1" bestFit="1" customWidth="1"/>
    <col min="8" max="8" width="1" style="1" customWidth="1"/>
    <col min="9" max="9" width="12.85546875" style="1" bestFit="1" customWidth="1"/>
    <col min="10" max="10" width="1" style="1" customWidth="1"/>
    <col min="11" max="11" width="23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21" style="1" bestFit="1" customWidth="1"/>
    <col min="16" max="16" width="1" style="1" customWidth="1"/>
    <col min="17" max="17" width="14.7109375" style="1" bestFit="1" customWidth="1"/>
    <col min="18" max="18" width="1" style="1" customWidth="1"/>
    <col min="19" max="19" width="14.7109375" style="1" bestFit="1" customWidth="1"/>
    <col min="20" max="20" width="1" style="1" customWidth="1"/>
    <col min="21" max="21" width="24" style="1" bestFit="1" customWidth="1"/>
    <col min="22" max="22" width="1" style="1" customWidth="1"/>
    <col min="23" max="23" width="24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5" ht="24.75">
      <c r="A6" s="19" t="s">
        <v>3</v>
      </c>
      <c r="C6" s="20" t="s">
        <v>83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19" t="s">
        <v>3</v>
      </c>
      <c r="C7" s="19" t="s">
        <v>7</v>
      </c>
      <c r="E7" s="21" t="s">
        <v>8</v>
      </c>
      <c r="F7" s="8"/>
      <c r="G7" s="21" t="s">
        <v>9</v>
      </c>
      <c r="H7" s="8"/>
      <c r="I7" s="22" t="s">
        <v>10</v>
      </c>
      <c r="J7" s="22" t="s">
        <v>10</v>
      </c>
      <c r="K7" s="22" t="s">
        <v>10</v>
      </c>
      <c r="L7" s="8"/>
      <c r="M7" s="22" t="s">
        <v>11</v>
      </c>
      <c r="N7" s="22" t="s">
        <v>11</v>
      </c>
      <c r="O7" s="22" t="s">
        <v>11</v>
      </c>
      <c r="P7" s="8"/>
      <c r="Q7" s="21" t="s">
        <v>7</v>
      </c>
      <c r="R7" s="8"/>
      <c r="S7" s="21" t="s">
        <v>12</v>
      </c>
      <c r="T7" s="8"/>
      <c r="U7" s="21" t="s">
        <v>8</v>
      </c>
      <c r="V7" s="8"/>
      <c r="W7" s="21" t="s">
        <v>9</v>
      </c>
      <c r="Y7" s="19" t="s">
        <v>13</v>
      </c>
    </row>
    <row r="8" spans="1:25" ht="24.75">
      <c r="A8" s="20" t="s">
        <v>3</v>
      </c>
      <c r="C8" s="20" t="s">
        <v>7</v>
      </c>
      <c r="E8" s="22" t="s">
        <v>8</v>
      </c>
      <c r="F8" s="8"/>
      <c r="G8" s="22" t="s">
        <v>9</v>
      </c>
      <c r="H8" s="8"/>
      <c r="I8" s="22" t="s">
        <v>7</v>
      </c>
      <c r="J8" s="8"/>
      <c r="K8" s="22" t="s">
        <v>8</v>
      </c>
      <c r="L8" s="8"/>
      <c r="M8" s="22" t="s">
        <v>7</v>
      </c>
      <c r="N8" s="8"/>
      <c r="O8" s="22" t="s">
        <v>14</v>
      </c>
      <c r="P8" s="8"/>
      <c r="Q8" s="22" t="s">
        <v>7</v>
      </c>
      <c r="R8" s="8"/>
      <c r="S8" s="22" t="s">
        <v>12</v>
      </c>
      <c r="T8" s="8"/>
      <c r="U8" s="22" t="s">
        <v>8</v>
      </c>
      <c r="V8" s="8"/>
      <c r="W8" s="22" t="s">
        <v>9</v>
      </c>
      <c r="Y8" s="20" t="s">
        <v>13</v>
      </c>
    </row>
    <row r="9" spans="1:25">
      <c r="A9" s="1" t="s">
        <v>15</v>
      </c>
      <c r="C9" s="8">
        <v>982900</v>
      </c>
      <c r="D9" s="8"/>
      <c r="E9" s="8">
        <v>2045585921631</v>
      </c>
      <c r="F9" s="8"/>
      <c r="G9" s="8">
        <v>2982314692235.8799</v>
      </c>
      <c r="H9" s="8"/>
      <c r="I9" s="8">
        <v>11700</v>
      </c>
      <c r="J9" s="8"/>
      <c r="K9" s="8">
        <v>36199751940</v>
      </c>
      <c r="L9" s="8"/>
      <c r="M9" s="8">
        <v>-2400</v>
      </c>
      <c r="N9" s="8"/>
      <c r="O9" s="8">
        <v>7546752956</v>
      </c>
      <c r="P9" s="8"/>
      <c r="Q9" s="8">
        <v>992200</v>
      </c>
      <c r="R9" s="8"/>
      <c r="S9" s="8">
        <v>3146000</v>
      </c>
      <c r="T9" s="8"/>
      <c r="U9" s="8">
        <v>2076788426239</v>
      </c>
      <c r="V9" s="8"/>
      <c r="W9" s="8">
        <v>3117559373500</v>
      </c>
      <c r="X9" s="7"/>
      <c r="Y9" s="10">
        <v>0.13444195296680655</v>
      </c>
    </row>
    <row r="10" spans="1:25">
      <c r="A10" s="1" t="s">
        <v>16</v>
      </c>
      <c r="C10" s="8">
        <v>174500</v>
      </c>
      <c r="D10" s="8"/>
      <c r="E10" s="8">
        <v>340571678638</v>
      </c>
      <c r="F10" s="8"/>
      <c r="G10" s="8">
        <v>526689411753.125</v>
      </c>
      <c r="H10" s="8"/>
      <c r="I10" s="8">
        <v>12000</v>
      </c>
      <c r="J10" s="8"/>
      <c r="K10" s="8">
        <v>37929706584</v>
      </c>
      <c r="L10" s="8"/>
      <c r="M10" s="8">
        <v>-5400</v>
      </c>
      <c r="N10" s="8"/>
      <c r="O10" s="8">
        <v>17241884278</v>
      </c>
      <c r="P10" s="8"/>
      <c r="Q10" s="8">
        <v>181100</v>
      </c>
      <c r="R10" s="8"/>
      <c r="S10" s="8">
        <v>3144444</v>
      </c>
      <c r="T10" s="8"/>
      <c r="U10" s="8">
        <v>367928656973</v>
      </c>
      <c r="V10" s="8"/>
      <c r="W10" s="8">
        <v>568746984889.5</v>
      </c>
      <c r="X10" s="7"/>
      <c r="Y10" s="10">
        <v>2.4526703819174975E-2</v>
      </c>
    </row>
    <row r="11" spans="1:25">
      <c r="A11" s="1" t="s">
        <v>17</v>
      </c>
      <c r="C11" s="8">
        <v>4217700</v>
      </c>
      <c r="D11" s="8"/>
      <c r="E11" s="8">
        <v>7310523274377</v>
      </c>
      <c r="F11" s="8"/>
      <c r="G11" s="8">
        <v>12776293744875</v>
      </c>
      <c r="H11" s="8"/>
      <c r="I11" s="8">
        <v>435800</v>
      </c>
      <c r="J11" s="8"/>
      <c r="K11" s="8">
        <v>1378175638633</v>
      </c>
      <c r="L11" s="8"/>
      <c r="M11" s="8">
        <v>-25100</v>
      </c>
      <c r="N11" s="8"/>
      <c r="O11" s="8">
        <v>77836236854</v>
      </c>
      <c r="P11" s="8"/>
      <c r="Q11" s="8">
        <v>4628400</v>
      </c>
      <c r="R11" s="8"/>
      <c r="S11" s="8">
        <v>3145900</v>
      </c>
      <c r="T11" s="8"/>
      <c r="U11" s="8">
        <v>8644412109495</v>
      </c>
      <c r="V11" s="8"/>
      <c r="W11" s="8">
        <v>14542282955550</v>
      </c>
      <c r="X11" s="7"/>
      <c r="Y11" s="10">
        <v>0.62712291472579573</v>
      </c>
    </row>
    <row r="12" spans="1:25">
      <c r="A12" s="1" t="s">
        <v>18</v>
      </c>
      <c r="C12" s="8">
        <v>1050200</v>
      </c>
      <c r="D12" s="8"/>
      <c r="E12" s="8">
        <v>2664833978493</v>
      </c>
      <c r="F12" s="8"/>
      <c r="G12" s="8">
        <v>3219034970250</v>
      </c>
      <c r="H12" s="8"/>
      <c r="I12" s="8">
        <v>11800</v>
      </c>
      <c r="J12" s="8"/>
      <c r="K12" s="8">
        <v>37179996209</v>
      </c>
      <c r="L12" s="8"/>
      <c r="M12" s="8">
        <v>-2100</v>
      </c>
      <c r="N12" s="8"/>
      <c r="O12" s="8">
        <v>6590756745</v>
      </c>
      <c r="P12" s="8"/>
      <c r="Q12" s="8">
        <v>1059900</v>
      </c>
      <c r="R12" s="8"/>
      <c r="S12" s="8">
        <v>3142134</v>
      </c>
      <c r="T12" s="8"/>
      <c r="U12" s="8">
        <v>2696684675634</v>
      </c>
      <c r="V12" s="8"/>
      <c r="W12" s="8">
        <v>3326184891815</v>
      </c>
      <c r="X12" s="7"/>
      <c r="Y12" s="10">
        <v>0.14343874140310572</v>
      </c>
    </row>
    <row r="13" spans="1:25">
      <c r="A13" s="1" t="s">
        <v>19</v>
      </c>
      <c r="C13" s="8">
        <v>365700</v>
      </c>
      <c r="D13" s="8"/>
      <c r="E13" s="8">
        <v>987004552200</v>
      </c>
      <c r="F13" s="8"/>
      <c r="G13" s="8">
        <v>1094013444459</v>
      </c>
      <c r="H13" s="8"/>
      <c r="I13" s="8">
        <v>2500</v>
      </c>
      <c r="J13" s="8"/>
      <c r="K13" s="8">
        <v>7758218841</v>
      </c>
      <c r="L13" s="8"/>
      <c r="M13" s="8">
        <v>0</v>
      </c>
      <c r="N13" s="8"/>
      <c r="O13" s="8">
        <v>0</v>
      </c>
      <c r="P13" s="8"/>
      <c r="Q13" s="8">
        <v>368200</v>
      </c>
      <c r="R13" s="8"/>
      <c r="S13" s="8">
        <v>3143900</v>
      </c>
      <c r="T13" s="8"/>
      <c r="U13" s="8">
        <v>994762771041</v>
      </c>
      <c r="V13" s="8"/>
      <c r="W13" s="8">
        <v>1156137000025</v>
      </c>
      <c r="X13" s="7"/>
      <c r="Y13" s="10">
        <v>4.9857371603494134E-2</v>
      </c>
    </row>
    <row r="14" spans="1:25">
      <c r="A14" s="1" t="s">
        <v>20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v>137891</v>
      </c>
      <c r="J14" s="8"/>
      <c r="K14" s="8">
        <v>469996989245</v>
      </c>
      <c r="L14" s="8"/>
      <c r="M14" s="8">
        <v>0</v>
      </c>
      <c r="N14" s="8"/>
      <c r="O14" s="8">
        <v>0</v>
      </c>
      <c r="P14" s="8"/>
      <c r="Q14" s="8">
        <v>137891</v>
      </c>
      <c r="R14" s="8"/>
      <c r="S14" s="8">
        <v>3426430</v>
      </c>
      <c r="T14" s="8"/>
      <c r="U14" s="8">
        <v>469996989245</v>
      </c>
      <c r="V14" s="8"/>
      <c r="W14" s="8">
        <v>471339921868.08801</v>
      </c>
      <c r="X14" s="7"/>
      <c r="Y14" s="10">
        <v>2.0326111555664255E-2</v>
      </c>
    </row>
    <row r="15" spans="1:25" ht="24.75" thickBot="1">
      <c r="E15" s="9">
        <f>SUM(E9:E14)</f>
        <v>13348519405339</v>
      </c>
      <c r="F15" s="8"/>
      <c r="G15" s="9">
        <f>SUM(G9:G14)</f>
        <v>20598346263573.004</v>
      </c>
      <c r="H15" s="8"/>
      <c r="I15" s="8"/>
      <c r="J15" s="8"/>
      <c r="K15" s="9">
        <f>SUM(K9:K14)</f>
        <v>1967240301452</v>
      </c>
      <c r="L15" s="8"/>
      <c r="M15" s="8"/>
      <c r="N15" s="8"/>
      <c r="O15" s="9">
        <f>SUM(O9:O14)</f>
        <v>109215630833</v>
      </c>
      <c r="P15" s="8"/>
      <c r="Q15" s="8"/>
      <c r="R15" s="8"/>
      <c r="S15" s="8"/>
      <c r="T15" s="8"/>
      <c r="U15" s="9">
        <f>SUM(U9:U14)</f>
        <v>15250573628627</v>
      </c>
      <c r="V15" s="8"/>
      <c r="W15" s="9">
        <f>SUM(W9:W14)</f>
        <v>23182251127647.59</v>
      </c>
      <c r="X15" s="7"/>
      <c r="Y15" s="11">
        <f>SUM(Y9:Y14)</f>
        <v>0.99971379607404143</v>
      </c>
    </row>
    <row r="16" spans="1:25" ht="24.75" thickTop="1"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7"/>
      <c r="Y16" s="7"/>
    </row>
    <row r="17" spans="23:25">
      <c r="W17" s="12"/>
      <c r="Y17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7"/>
  <sheetViews>
    <sheetView rightToLeft="1" workbookViewId="0">
      <selection activeCell="Q13" sqref="Q13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9" t="s">
        <v>24</v>
      </c>
      <c r="C6" s="20" t="s">
        <v>25</v>
      </c>
      <c r="D6" s="20" t="s">
        <v>25</v>
      </c>
      <c r="E6" s="20" t="s">
        <v>25</v>
      </c>
      <c r="F6" s="20" t="s">
        <v>25</v>
      </c>
      <c r="G6" s="20" t="s">
        <v>25</v>
      </c>
      <c r="H6" s="20" t="s">
        <v>25</v>
      </c>
      <c r="I6" s="20" t="s">
        <v>25</v>
      </c>
      <c r="K6" s="20" t="s">
        <v>83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24</v>
      </c>
      <c r="C7" s="20" t="s">
        <v>26</v>
      </c>
      <c r="E7" s="20" t="s">
        <v>27</v>
      </c>
      <c r="G7" s="20" t="s">
        <v>28</v>
      </c>
      <c r="I7" s="20" t="s">
        <v>22</v>
      </c>
      <c r="K7" s="20" t="s">
        <v>29</v>
      </c>
      <c r="M7" s="20" t="s">
        <v>30</v>
      </c>
      <c r="O7" s="20" t="s">
        <v>31</v>
      </c>
      <c r="Q7" s="20" t="s">
        <v>29</v>
      </c>
      <c r="S7" s="20" t="s">
        <v>23</v>
      </c>
    </row>
    <row r="8" spans="1:19">
      <c r="A8" s="1" t="s">
        <v>32</v>
      </c>
      <c r="C8" s="4" t="s">
        <v>33</v>
      </c>
      <c r="D8" s="4"/>
      <c r="E8" s="4" t="s">
        <v>34</v>
      </c>
      <c r="F8" s="4"/>
      <c r="G8" s="4" t="s">
        <v>35</v>
      </c>
      <c r="H8" s="4"/>
      <c r="I8" s="6">
        <v>8</v>
      </c>
      <c r="J8" s="4"/>
      <c r="K8" s="6">
        <v>985278</v>
      </c>
      <c r="L8" s="4"/>
      <c r="M8" s="6">
        <v>4167</v>
      </c>
      <c r="N8" s="4"/>
      <c r="O8" s="6">
        <v>0</v>
      </c>
      <c r="P8" s="4"/>
      <c r="Q8" s="6">
        <v>989445</v>
      </c>
      <c r="R8" s="4"/>
      <c r="S8" s="10">
        <v>4.2668928548392218E-8</v>
      </c>
    </row>
    <row r="9" spans="1:19">
      <c r="A9" s="1" t="s">
        <v>36</v>
      </c>
      <c r="C9" s="4" t="s">
        <v>37</v>
      </c>
      <c r="D9" s="4"/>
      <c r="E9" s="4" t="s">
        <v>34</v>
      </c>
      <c r="F9" s="4"/>
      <c r="G9" s="4" t="s">
        <v>38</v>
      </c>
      <c r="H9" s="4"/>
      <c r="I9" s="6">
        <v>8</v>
      </c>
      <c r="J9" s="4"/>
      <c r="K9" s="6">
        <v>10299313</v>
      </c>
      <c r="L9" s="4"/>
      <c r="M9" s="6">
        <v>40914</v>
      </c>
      <c r="N9" s="4"/>
      <c r="O9" s="6">
        <v>0</v>
      </c>
      <c r="P9" s="4"/>
      <c r="Q9" s="6">
        <v>10340227</v>
      </c>
      <c r="R9" s="4"/>
      <c r="S9" s="10">
        <v>4.4591301895219647E-7</v>
      </c>
    </row>
    <row r="10" spans="1:19">
      <c r="A10" s="1" t="s">
        <v>39</v>
      </c>
      <c r="C10" s="4" t="s">
        <v>40</v>
      </c>
      <c r="D10" s="4"/>
      <c r="E10" s="4" t="s">
        <v>34</v>
      </c>
      <c r="F10" s="4"/>
      <c r="G10" s="4" t="s">
        <v>41</v>
      </c>
      <c r="H10" s="4"/>
      <c r="I10" s="6">
        <v>8</v>
      </c>
      <c r="J10" s="4"/>
      <c r="K10" s="6">
        <v>3267992572</v>
      </c>
      <c r="L10" s="4"/>
      <c r="M10" s="6">
        <v>1985705650615</v>
      </c>
      <c r="N10" s="4"/>
      <c r="O10" s="6">
        <v>1984841783798</v>
      </c>
      <c r="P10" s="4"/>
      <c r="Q10" s="6">
        <v>4131859389</v>
      </c>
      <c r="R10" s="4"/>
      <c r="S10" s="10">
        <v>1.7818273177513103E-4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13">
        <f>SUM(K8:K10)</f>
        <v>3279277163</v>
      </c>
      <c r="L11" s="4"/>
      <c r="M11" s="13">
        <f>SUM(M8:M10)</f>
        <v>1985705695696</v>
      </c>
      <c r="N11" s="4"/>
      <c r="O11" s="13">
        <f>SUM(SUM(O8:O10))</f>
        <v>1984841783798</v>
      </c>
      <c r="P11" s="4"/>
      <c r="Q11" s="13">
        <f>SUM(Q8:Q10)</f>
        <v>4143189061</v>
      </c>
      <c r="R11" s="4"/>
      <c r="S11" s="14">
        <f>SUM(S8:S10)</f>
        <v>1.7867131372263162E-4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3:19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3"/>
  <sheetViews>
    <sheetView rightToLeft="1" workbookViewId="0">
      <selection activeCell="I15" sqref="I15"/>
    </sheetView>
  </sheetViews>
  <sheetFormatPr defaultRowHeight="24"/>
  <cols>
    <col min="1" max="1" width="26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42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20" t="s">
        <v>43</v>
      </c>
      <c r="B6" s="20" t="s">
        <v>43</v>
      </c>
      <c r="C6" s="20" t="s">
        <v>43</v>
      </c>
      <c r="D6" s="20" t="s">
        <v>43</v>
      </c>
      <c r="E6" s="20" t="s">
        <v>43</v>
      </c>
      <c r="F6" s="20" t="s">
        <v>43</v>
      </c>
      <c r="G6" s="20" t="s">
        <v>43</v>
      </c>
      <c r="I6" s="20" t="s">
        <v>44</v>
      </c>
      <c r="J6" s="20" t="s">
        <v>44</v>
      </c>
      <c r="K6" s="20" t="s">
        <v>44</v>
      </c>
      <c r="L6" s="20" t="s">
        <v>44</v>
      </c>
      <c r="M6" s="20" t="s">
        <v>44</v>
      </c>
      <c r="O6" s="20" t="s">
        <v>45</v>
      </c>
      <c r="P6" s="20" t="s">
        <v>45</v>
      </c>
      <c r="Q6" s="20" t="s">
        <v>45</v>
      </c>
      <c r="R6" s="20" t="s">
        <v>45</v>
      </c>
      <c r="S6" s="20" t="s">
        <v>45</v>
      </c>
    </row>
    <row r="7" spans="1:19" ht="24.75">
      <c r="A7" s="20" t="s">
        <v>46</v>
      </c>
      <c r="C7" s="20" t="s">
        <v>47</v>
      </c>
      <c r="E7" s="20" t="s">
        <v>21</v>
      </c>
      <c r="G7" s="20" t="s">
        <v>22</v>
      </c>
      <c r="I7" s="20" t="s">
        <v>48</v>
      </c>
      <c r="K7" s="20" t="s">
        <v>49</v>
      </c>
      <c r="M7" s="20" t="s">
        <v>50</v>
      </c>
      <c r="O7" s="20" t="s">
        <v>48</v>
      </c>
      <c r="Q7" s="20" t="s">
        <v>49</v>
      </c>
      <c r="S7" s="20" t="s">
        <v>50</v>
      </c>
    </row>
    <row r="8" spans="1:19">
      <c r="A8" s="1" t="s">
        <v>32</v>
      </c>
      <c r="C8" s="6">
        <v>9</v>
      </c>
      <c r="D8" s="4"/>
      <c r="E8" s="4" t="s">
        <v>84</v>
      </c>
      <c r="F8" s="4"/>
      <c r="G8" s="6">
        <v>8</v>
      </c>
      <c r="H8" s="4"/>
      <c r="I8" s="6">
        <v>4167</v>
      </c>
      <c r="J8" s="4"/>
      <c r="K8" s="6">
        <v>0</v>
      </c>
      <c r="L8" s="4"/>
      <c r="M8" s="6">
        <v>4167</v>
      </c>
      <c r="N8" s="4"/>
      <c r="O8" s="6">
        <v>44389</v>
      </c>
      <c r="P8" s="4"/>
      <c r="Q8" s="6">
        <v>0</v>
      </c>
      <c r="R8" s="4"/>
      <c r="S8" s="6">
        <v>44389</v>
      </c>
    </row>
    <row r="9" spans="1:19">
      <c r="A9" s="1" t="s">
        <v>36</v>
      </c>
      <c r="C9" s="6">
        <v>17</v>
      </c>
      <c r="D9" s="4"/>
      <c r="E9" s="4" t="s">
        <v>84</v>
      </c>
      <c r="F9" s="4"/>
      <c r="G9" s="6">
        <v>8</v>
      </c>
      <c r="H9" s="4"/>
      <c r="I9" s="6">
        <v>40914</v>
      </c>
      <c r="J9" s="4"/>
      <c r="K9" s="6">
        <v>0</v>
      </c>
      <c r="L9" s="4"/>
      <c r="M9" s="6">
        <v>40914</v>
      </c>
      <c r="N9" s="4"/>
      <c r="O9" s="6">
        <v>30410717</v>
      </c>
      <c r="P9" s="4"/>
      <c r="Q9" s="6">
        <v>0</v>
      </c>
      <c r="R9" s="4"/>
      <c r="S9" s="6">
        <v>30410717</v>
      </c>
    </row>
    <row r="10" spans="1:19">
      <c r="A10" s="1" t="s">
        <v>39</v>
      </c>
      <c r="C10" s="6">
        <v>1</v>
      </c>
      <c r="D10" s="4"/>
      <c r="E10" s="4" t="s">
        <v>84</v>
      </c>
      <c r="F10" s="4"/>
      <c r="G10" s="6">
        <v>8</v>
      </c>
      <c r="H10" s="4"/>
      <c r="I10" s="6">
        <v>5284615</v>
      </c>
      <c r="J10" s="4"/>
      <c r="K10" s="6">
        <v>0</v>
      </c>
      <c r="L10" s="4"/>
      <c r="M10" s="6">
        <v>5284615</v>
      </c>
      <c r="N10" s="4"/>
      <c r="O10" s="6">
        <v>18388752</v>
      </c>
      <c r="P10" s="4"/>
      <c r="Q10" s="6">
        <v>0</v>
      </c>
      <c r="R10" s="4"/>
      <c r="S10" s="6">
        <v>18388752</v>
      </c>
    </row>
    <row r="11" spans="1:19" ht="24.75" thickBot="1">
      <c r="C11" s="4"/>
      <c r="D11" s="4"/>
      <c r="E11" s="4"/>
      <c r="F11" s="4"/>
      <c r="G11" s="4"/>
      <c r="H11" s="4"/>
      <c r="I11" s="13">
        <f>SUM(I8:I10)</f>
        <v>5329696</v>
      </c>
      <c r="J11" s="4"/>
      <c r="K11" s="13">
        <f>SUM(K8:K10)</f>
        <v>0</v>
      </c>
      <c r="L11" s="4"/>
      <c r="M11" s="13">
        <f>SUM(M8:M10)</f>
        <v>5329696</v>
      </c>
      <c r="N11" s="4"/>
      <c r="O11" s="13">
        <f>SUM(O8:O10)</f>
        <v>48843858</v>
      </c>
      <c r="P11" s="4"/>
      <c r="Q11" s="13">
        <f>SUM(Q8:Q10)</f>
        <v>0</v>
      </c>
      <c r="R11" s="4"/>
      <c r="S11" s="13">
        <f>SUM(S8:S10)</f>
        <v>48843858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0"/>
  <sheetViews>
    <sheetView rightToLeft="1" workbookViewId="0">
      <selection activeCell="G12" sqref="G12"/>
    </sheetView>
  </sheetViews>
  <sheetFormatPr defaultRowHeight="2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9" t="s">
        <v>0</v>
      </c>
      <c r="B2" s="19"/>
      <c r="C2" s="19"/>
      <c r="D2" s="19"/>
      <c r="E2" s="19"/>
      <c r="F2" s="19"/>
      <c r="G2" s="19"/>
    </row>
    <row r="3" spans="1:7" ht="24.75">
      <c r="A3" s="19" t="s">
        <v>42</v>
      </c>
      <c r="B3" s="19"/>
      <c r="C3" s="19"/>
      <c r="D3" s="19"/>
      <c r="E3" s="19"/>
      <c r="F3" s="19"/>
      <c r="G3" s="19"/>
    </row>
    <row r="4" spans="1:7" ht="24.75">
      <c r="A4" s="19" t="s">
        <v>2</v>
      </c>
      <c r="B4" s="19"/>
      <c r="C4" s="19"/>
      <c r="D4" s="19"/>
      <c r="E4" s="19"/>
      <c r="F4" s="19"/>
      <c r="G4" s="19"/>
    </row>
    <row r="6" spans="1:7" ht="24.75">
      <c r="A6" s="19" t="s">
        <v>46</v>
      </c>
      <c r="C6" s="20" t="s">
        <v>29</v>
      </c>
      <c r="E6" s="20" t="s">
        <v>73</v>
      </c>
      <c r="G6" s="20" t="s">
        <v>13</v>
      </c>
    </row>
    <row r="7" spans="1:7">
      <c r="A7" s="1" t="s">
        <v>81</v>
      </c>
      <c r="C7" s="6">
        <v>725880193457</v>
      </c>
      <c r="E7" s="10">
        <f>C7/$C$9</f>
        <v>0.99999265766318512</v>
      </c>
      <c r="G7" s="10">
        <v>3.1302932562507116E-2</v>
      </c>
    </row>
    <row r="8" spans="1:7">
      <c r="A8" s="1" t="s">
        <v>82</v>
      </c>
      <c r="C8" s="6">
        <v>5329696</v>
      </c>
      <c r="E8" s="10">
        <f>C8/$C$9</f>
        <v>7.3423368148321954E-6</v>
      </c>
      <c r="G8" s="10">
        <v>2.2983836171657022E-7</v>
      </c>
    </row>
    <row r="9" spans="1:7" ht="24.75" thickBot="1">
      <c r="C9" s="15">
        <f>SUM(C7:C8)</f>
        <v>725885523153</v>
      </c>
      <c r="E9" s="14">
        <f>SUM(E7:E8)</f>
        <v>1</v>
      </c>
      <c r="G9" s="14">
        <f>SUM(G7:G8)</f>
        <v>3.1303162400868834E-2</v>
      </c>
    </row>
    <row r="10" spans="1:7" ht="24.75" thickTop="1">
      <c r="G10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5"/>
  <sheetViews>
    <sheetView rightToLeft="1" workbookViewId="0">
      <selection activeCell="E21" sqref="E21"/>
    </sheetView>
  </sheetViews>
  <sheetFormatPr defaultRowHeight="24"/>
  <cols>
    <col min="1" max="1" width="39.5703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9.57031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0.140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9" ht="24.75">
      <c r="A3" s="19" t="s">
        <v>42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9" ht="24.75">
      <c r="A6" s="19" t="s">
        <v>3</v>
      </c>
      <c r="C6" s="20" t="s">
        <v>44</v>
      </c>
      <c r="D6" s="20" t="s">
        <v>44</v>
      </c>
      <c r="E6" s="20" t="s">
        <v>44</v>
      </c>
      <c r="F6" s="20" t="s">
        <v>44</v>
      </c>
      <c r="G6" s="20" t="s">
        <v>44</v>
      </c>
      <c r="H6" s="20" t="s">
        <v>44</v>
      </c>
      <c r="I6" s="20" t="s">
        <v>44</v>
      </c>
      <c r="K6" s="20" t="s">
        <v>45</v>
      </c>
      <c r="L6" s="20" t="s">
        <v>45</v>
      </c>
      <c r="M6" s="20" t="s">
        <v>45</v>
      </c>
      <c r="N6" s="20" t="s">
        <v>45</v>
      </c>
      <c r="O6" s="20" t="s">
        <v>45</v>
      </c>
      <c r="P6" s="20" t="s">
        <v>45</v>
      </c>
      <c r="Q6" s="20" t="s">
        <v>45</v>
      </c>
    </row>
    <row r="7" spans="1:19" ht="24.75">
      <c r="A7" s="20" t="s">
        <v>3</v>
      </c>
      <c r="C7" s="20" t="s">
        <v>7</v>
      </c>
      <c r="E7" s="20" t="s">
        <v>52</v>
      </c>
      <c r="G7" s="20" t="s">
        <v>53</v>
      </c>
      <c r="I7" s="20" t="s">
        <v>54</v>
      </c>
      <c r="K7" s="20" t="s">
        <v>7</v>
      </c>
      <c r="M7" s="20" t="s">
        <v>52</v>
      </c>
      <c r="O7" s="20" t="s">
        <v>53</v>
      </c>
      <c r="Q7" s="20" t="s">
        <v>54</v>
      </c>
    </row>
    <row r="8" spans="1:19">
      <c r="A8" s="1" t="s">
        <v>16</v>
      </c>
      <c r="C8" s="3">
        <v>181100</v>
      </c>
      <c r="E8" s="6">
        <v>568746984889</v>
      </c>
      <c r="F8" s="4"/>
      <c r="G8" s="6">
        <v>553918887088</v>
      </c>
      <c r="H8" s="4"/>
      <c r="I8" s="6">
        <f>E8-G8</f>
        <v>14828097801</v>
      </c>
      <c r="J8" s="4"/>
      <c r="K8" s="6">
        <v>181100</v>
      </c>
      <c r="L8" s="4"/>
      <c r="M8" s="6">
        <v>568746984889</v>
      </c>
      <c r="N8" s="4"/>
      <c r="O8" s="6">
        <v>371941878120</v>
      </c>
      <c r="P8" s="4"/>
      <c r="Q8" s="6">
        <f>M8-O8</f>
        <v>196805106769</v>
      </c>
      <c r="R8" s="4"/>
      <c r="S8" s="4"/>
    </row>
    <row r="9" spans="1:19">
      <c r="A9" s="1" t="s">
        <v>17</v>
      </c>
      <c r="C9" s="3">
        <v>4628400</v>
      </c>
      <c r="E9" s="6">
        <v>14542282955550</v>
      </c>
      <c r="F9" s="4"/>
      <c r="G9" s="6">
        <v>14110259177966</v>
      </c>
      <c r="H9" s="4"/>
      <c r="I9" s="6">
        <f t="shared" ref="I9:I13" si="0">E9-G9</f>
        <v>432023777584</v>
      </c>
      <c r="J9" s="4"/>
      <c r="K9" s="6">
        <v>4628400</v>
      </c>
      <c r="L9" s="4"/>
      <c r="M9" s="6">
        <v>14542282955550</v>
      </c>
      <c r="N9" s="4"/>
      <c r="O9" s="6">
        <v>8631333523807</v>
      </c>
      <c r="P9" s="4"/>
      <c r="Q9" s="6">
        <f t="shared" ref="Q9:Q13" si="1">M9-O9</f>
        <v>5910949431743</v>
      </c>
      <c r="R9" s="4"/>
      <c r="S9" s="4"/>
    </row>
    <row r="10" spans="1:19">
      <c r="A10" s="1" t="s">
        <v>15</v>
      </c>
      <c r="C10" s="3">
        <v>992200</v>
      </c>
      <c r="E10" s="6">
        <v>3117559373500</v>
      </c>
      <c r="F10" s="4"/>
      <c r="G10" s="6">
        <v>3013517196843</v>
      </c>
      <c r="H10" s="4"/>
      <c r="I10" s="6">
        <f t="shared" si="0"/>
        <v>104042176657</v>
      </c>
      <c r="J10" s="4"/>
      <c r="K10" s="6">
        <v>992200</v>
      </c>
      <c r="L10" s="4"/>
      <c r="M10" s="6">
        <v>3117559373500</v>
      </c>
      <c r="N10" s="4"/>
      <c r="O10" s="6">
        <v>2076788426239</v>
      </c>
      <c r="P10" s="4"/>
      <c r="Q10" s="6">
        <f t="shared" si="1"/>
        <v>1040770947261</v>
      </c>
      <c r="R10" s="4"/>
      <c r="S10" s="4"/>
    </row>
    <row r="11" spans="1:19">
      <c r="A11" s="1" t="s">
        <v>18</v>
      </c>
      <c r="C11" s="3">
        <v>1059900</v>
      </c>
      <c r="E11" s="6">
        <v>3326184891816</v>
      </c>
      <c r="F11" s="4"/>
      <c r="G11" s="6">
        <v>3250885667391</v>
      </c>
      <c r="H11" s="4"/>
      <c r="I11" s="6">
        <f t="shared" si="0"/>
        <v>75299224425</v>
      </c>
      <c r="J11" s="4"/>
      <c r="K11" s="6">
        <v>1059900</v>
      </c>
      <c r="L11" s="4"/>
      <c r="M11" s="6">
        <v>3326184891816</v>
      </c>
      <c r="N11" s="4"/>
      <c r="O11" s="6">
        <v>2696684675634</v>
      </c>
      <c r="P11" s="4"/>
      <c r="Q11" s="6">
        <f t="shared" si="1"/>
        <v>629500216182</v>
      </c>
      <c r="R11" s="4"/>
      <c r="S11" s="4"/>
    </row>
    <row r="12" spans="1:19">
      <c r="A12" s="1" t="s">
        <v>19</v>
      </c>
      <c r="C12" s="3">
        <v>368200</v>
      </c>
      <c r="E12" s="6">
        <v>1156137000025</v>
      </c>
      <c r="F12" s="4"/>
      <c r="G12" s="6">
        <v>1101771663300</v>
      </c>
      <c r="H12" s="4"/>
      <c r="I12" s="6">
        <f t="shared" si="0"/>
        <v>54365336725</v>
      </c>
      <c r="J12" s="4"/>
      <c r="K12" s="6">
        <v>368200</v>
      </c>
      <c r="L12" s="4"/>
      <c r="M12" s="6">
        <v>1156137000025</v>
      </c>
      <c r="N12" s="4"/>
      <c r="O12" s="6">
        <v>994762771041</v>
      </c>
      <c r="P12" s="4"/>
      <c r="Q12" s="6">
        <f>M12-O12</f>
        <v>161374228984</v>
      </c>
      <c r="R12" s="4"/>
      <c r="S12" s="4"/>
    </row>
    <row r="13" spans="1:19">
      <c r="A13" s="1" t="s">
        <v>20</v>
      </c>
      <c r="C13" s="3">
        <v>137891</v>
      </c>
      <c r="E13" s="6">
        <v>471339921868</v>
      </c>
      <c r="F13" s="4"/>
      <c r="G13" s="6">
        <v>469996989245</v>
      </c>
      <c r="H13" s="4"/>
      <c r="I13" s="6">
        <f t="shared" si="0"/>
        <v>1342932623</v>
      </c>
      <c r="J13" s="4"/>
      <c r="K13" s="6">
        <v>137891</v>
      </c>
      <c r="L13" s="4"/>
      <c r="M13" s="6">
        <v>471339921868</v>
      </c>
      <c r="N13" s="4"/>
      <c r="O13" s="6">
        <v>469996989245</v>
      </c>
      <c r="P13" s="4"/>
      <c r="Q13" s="6">
        <f t="shared" si="1"/>
        <v>1342932623</v>
      </c>
      <c r="R13" s="4"/>
      <c r="S13" s="4"/>
    </row>
    <row r="14" spans="1:19" ht="24.75" thickBot="1">
      <c r="E14" s="13">
        <f>SUM(E8:E13)</f>
        <v>23182251127648</v>
      </c>
      <c r="F14" s="4"/>
      <c r="G14" s="13">
        <f>SUM(G8:G13)</f>
        <v>22500349581833</v>
      </c>
      <c r="H14" s="4"/>
      <c r="I14" s="13">
        <f>SUM(I8:I13)</f>
        <v>681901545815</v>
      </c>
      <c r="J14" s="4"/>
      <c r="K14" s="4"/>
      <c r="L14" s="4"/>
      <c r="M14" s="13">
        <f>SUM(M8:M13)</f>
        <v>23182251127648</v>
      </c>
      <c r="N14" s="4"/>
      <c r="O14" s="13">
        <f>SUM(O8:O13)</f>
        <v>15241508264086</v>
      </c>
      <c r="P14" s="4"/>
      <c r="Q14" s="13">
        <f>SUM(Q8:Q13)</f>
        <v>7940742863562</v>
      </c>
      <c r="R14" s="4"/>
      <c r="S14" s="4"/>
    </row>
    <row r="15" spans="1:19" ht="24.75" thickTop="1">
      <c r="E15" s="4"/>
      <c r="F15" s="4"/>
      <c r="G15" s="4"/>
      <c r="H15" s="4"/>
      <c r="I15" s="6"/>
      <c r="J15" s="4"/>
      <c r="K15" s="4"/>
      <c r="L15" s="4"/>
      <c r="M15" s="4"/>
      <c r="N15" s="4"/>
      <c r="O15" s="4"/>
      <c r="P15" s="4"/>
      <c r="Q15" s="6"/>
      <c r="R15" s="4"/>
      <c r="S15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31"/>
  <sheetViews>
    <sheetView rightToLeft="1" workbookViewId="0">
      <selection activeCell="K10" sqref="K10"/>
    </sheetView>
  </sheetViews>
  <sheetFormatPr defaultRowHeight="24"/>
  <cols>
    <col min="1" max="1" width="31.42578125" style="1" bestFit="1" customWidth="1"/>
    <col min="2" max="2" width="1" style="1" customWidth="1"/>
    <col min="3" max="3" width="8" style="1" bestFit="1" customWidth="1"/>
    <col min="4" max="4" width="1" style="1" customWidth="1"/>
    <col min="5" max="5" width="16.710937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8.42578125" style="1" bestFit="1" customWidth="1"/>
    <col min="21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42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20" t="s">
        <v>44</v>
      </c>
      <c r="D6" s="20" t="s">
        <v>44</v>
      </c>
      <c r="E6" s="20" t="s">
        <v>44</v>
      </c>
      <c r="F6" s="20" t="s">
        <v>44</v>
      </c>
      <c r="G6" s="20" t="s">
        <v>44</v>
      </c>
      <c r="H6" s="20" t="s">
        <v>44</v>
      </c>
      <c r="I6" s="20" t="s">
        <v>44</v>
      </c>
      <c r="K6" s="20" t="s">
        <v>45</v>
      </c>
      <c r="L6" s="20" t="s">
        <v>45</v>
      </c>
      <c r="M6" s="20" t="s">
        <v>45</v>
      </c>
      <c r="N6" s="20" t="s">
        <v>45</v>
      </c>
      <c r="O6" s="20" t="s">
        <v>45</v>
      </c>
      <c r="P6" s="20" t="s">
        <v>45</v>
      </c>
      <c r="Q6" s="20" t="s">
        <v>45</v>
      </c>
    </row>
    <row r="7" spans="1:17" ht="24.75">
      <c r="A7" s="20" t="s">
        <v>3</v>
      </c>
      <c r="C7" s="20" t="s">
        <v>7</v>
      </c>
      <c r="E7" s="20" t="s">
        <v>52</v>
      </c>
      <c r="G7" s="20" t="s">
        <v>53</v>
      </c>
      <c r="I7" s="20" t="s">
        <v>55</v>
      </c>
      <c r="K7" s="20" t="s">
        <v>7</v>
      </c>
      <c r="M7" s="20" t="s">
        <v>52</v>
      </c>
      <c r="O7" s="20" t="s">
        <v>53</v>
      </c>
      <c r="Q7" s="20" t="s">
        <v>55</v>
      </c>
    </row>
    <row r="8" spans="1:17">
      <c r="A8" s="1" t="s">
        <v>15</v>
      </c>
      <c r="C8" s="16">
        <v>2400</v>
      </c>
      <c r="D8" s="16"/>
      <c r="E8" s="16">
        <v>7546752956</v>
      </c>
      <c r="F8" s="16"/>
      <c r="G8" s="16">
        <v>4997247332</v>
      </c>
      <c r="H8" s="16"/>
      <c r="I8" s="16">
        <v>2549505624</v>
      </c>
      <c r="J8" s="16"/>
      <c r="K8" s="16">
        <v>6000</v>
      </c>
      <c r="L8" s="16"/>
      <c r="M8" s="16">
        <v>17529766579</v>
      </c>
      <c r="N8" s="16"/>
      <c r="O8" s="16">
        <v>12478064601</v>
      </c>
      <c r="P8" s="16"/>
      <c r="Q8" s="16">
        <v>5051701978</v>
      </c>
    </row>
    <row r="9" spans="1:17">
      <c r="A9" s="1" t="s">
        <v>17</v>
      </c>
      <c r="C9" s="16">
        <v>25100</v>
      </c>
      <c r="D9" s="16"/>
      <c r="E9" s="16">
        <v>77836236854</v>
      </c>
      <c r="F9" s="16"/>
      <c r="G9" s="16">
        <v>44210205542</v>
      </c>
      <c r="H9" s="16"/>
      <c r="I9" s="16">
        <v>33626031312</v>
      </c>
      <c r="J9" s="16"/>
      <c r="K9" s="16">
        <v>672100</v>
      </c>
      <c r="L9" s="16"/>
      <c r="M9" s="16">
        <v>1215676791367</v>
      </c>
      <c r="N9" s="16"/>
      <c r="O9" s="16">
        <v>990769443145</v>
      </c>
      <c r="P9" s="16"/>
      <c r="Q9" s="16">
        <v>224907348222</v>
      </c>
    </row>
    <row r="10" spans="1:17">
      <c r="A10" s="1" t="s">
        <v>16</v>
      </c>
      <c r="C10" s="16">
        <v>5400</v>
      </c>
      <c r="D10" s="16"/>
      <c r="E10" s="16">
        <v>17241884278</v>
      </c>
      <c r="F10" s="16"/>
      <c r="G10" s="16">
        <v>10700231249</v>
      </c>
      <c r="H10" s="16"/>
      <c r="I10" s="16">
        <v>6541653029</v>
      </c>
      <c r="J10" s="16"/>
      <c r="K10" s="16">
        <v>57500</v>
      </c>
      <c r="L10" s="16"/>
      <c r="M10" s="16">
        <v>101393406974</v>
      </c>
      <c r="N10" s="16"/>
      <c r="O10" s="16">
        <v>84860374637</v>
      </c>
      <c r="P10" s="16"/>
      <c r="Q10" s="16">
        <v>16533032337</v>
      </c>
    </row>
    <row r="11" spans="1:17">
      <c r="A11" s="1" t="s">
        <v>18</v>
      </c>
      <c r="C11" s="16">
        <v>2100</v>
      </c>
      <c r="D11" s="16"/>
      <c r="E11" s="16">
        <v>6590756745</v>
      </c>
      <c r="F11" s="16"/>
      <c r="G11" s="16">
        <v>5329299068</v>
      </c>
      <c r="H11" s="16"/>
      <c r="I11" s="16">
        <v>1261457677</v>
      </c>
      <c r="J11" s="16"/>
      <c r="K11" s="16">
        <v>2100</v>
      </c>
      <c r="L11" s="16"/>
      <c r="M11" s="16">
        <v>6590756745</v>
      </c>
      <c r="N11" s="16"/>
      <c r="O11" s="16">
        <v>5329299068</v>
      </c>
      <c r="P11" s="16"/>
      <c r="Q11" s="16">
        <v>1261457677</v>
      </c>
    </row>
    <row r="12" spans="1:17">
      <c r="A12" s="1" t="s">
        <v>56</v>
      </c>
      <c r="C12" s="16">
        <v>0</v>
      </c>
      <c r="D12" s="16"/>
      <c r="E12" s="16">
        <v>0</v>
      </c>
      <c r="F12" s="16"/>
      <c r="G12" s="16">
        <v>0</v>
      </c>
      <c r="H12" s="16"/>
      <c r="I12" s="16">
        <v>0</v>
      </c>
      <c r="J12" s="16"/>
      <c r="K12" s="16">
        <v>1043000</v>
      </c>
      <c r="L12" s="16"/>
      <c r="M12" s="16">
        <v>2628532124371</v>
      </c>
      <c r="N12" s="16"/>
      <c r="O12" s="16">
        <v>1526557522424</v>
      </c>
      <c r="P12" s="16"/>
      <c r="Q12" s="16">
        <v>1101974601947</v>
      </c>
    </row>
    <row r="13" spans="1:17">
      <c r="A13" s="1" t="s">
        <v>57</v>
      </c>
      <c r="C13" s="16">
        <v>0</v>
      </c>
      <c r="D13" s="16"/>
      <c r="E13" s="16">
        <v>0</v>
      </c>
      <c r="F13" s="16"/>
      <c r="G13" s="16">
        <v>0</v>
      </c>
      <c r="H13" s="16"/>
      <c r="I13" s="16">
        <v>0</v>
      </c>
      <c r="J13" s="16"/>
      <c r="K13" s="16">
        <v>411800</v>
      </c>
      <c r="L13" s="16"/>
      <c r="M13" s="16">
        <v>1055570612133</v>
      </c>
      <c r="N13" s="16"/>
      <c r="O13" s="16">
        <v>630983909583</v>
      </c>
      <c r="P13" s="16"/>
      <c r="Q13" s="16">
        <v>424586702550</v>
      </c>
    </row>
    <row r="14" spans="1:17">
      <c r="A14" s="1" t="s">
        <v>58</v>
      </c>
      <c r="C14" s="16">
        <v>0</v>
      </c>
      <c r="D14" s="16"/>
      <c r="E14" s="16">
        <v>0</v>
      </c>
      <c r="F14" s="16"/>
      <c r="G14" s="16">
        <v>0</v>
      </c>
      <c r="H14" s="16"/>
      <c r="I14" s="16">
        <v>0</v>
      </c>
      <c r="J14" s="16"/>
      <c r="K14" s="16">
        <v>955300</v>
      </c>
      <c r="L14" s="16"/>
      <c r="M14" s="16">
        <v>1949724737773</v>
      </c>
      <c r="N14" s="16"/>
      <c r="O14" s="16">
        <v>1319396255268</v>
      </c>
      <c r="P14" s="16"/>
      <c r="Q14" s="16">
        <v>630328482505</v>
      </c>
    </row>
    <row r="15" spans="1:17">
      <c r="A15" s="1" t="s">
        <v>59</v>
      </c>
      <c r="C15" s="16">
        <v>0</v>
      </c>
      <c r="D15" s="16"/>
      <c r="E15" s="16">
        <v>0</v>
      </c>
      <c r="F15" s="16"/>
      <c r="G15" s="16">
        <v>0</v>
      </c>
      <c r="H15" s="16"/>
      <c r="I15" s="16">
        <v>0</v>
      </c>
      <c r="J15" s="16"/>
      <c r="K15" s="16">
        <v>139000</v>
      </c>
      <c r="L15" s="16"/>
      <c r="M15" s="16">
        <v>392288932514</v>
      </c>
      <c r="N15" s="16"/>
      <c r="O15" s="16">
        <v>245150869809</v>
      </c>
      <c r="P15" s="16"/>
      <c r="Q15" s="16">
        <v>147138062705</v>
      </c>
    </row>
    <row r="16" spans="1:17">
      <c r="A16" s="1" t="s">
        <v>60</v>
      </c>
      <c r="C16" s="16">
        <v>0</v>
      </c>
      <c r="D16" s="16"/>
      <c r="E16" s="16">
        <v>0</v>
      </c>
      <c r="F16" s="16"/>
      <c r="G16" s="16">
        <v>0</v>
      </c>
      <c r="H16" s="16"/>
      <c r="I16" s="16">
        <v>0</v>
      </c>
      <c r="J16" s="16"/>
      <c r="K16" s="16">
        <v>16800</v>
      </c>
      <c r="L16" s="16"/>
      <c r="M16" s="16">
        <v>10850832930</v>
      </c>
      <c r="N16" s="16"/>
      <c r="O16" s="16">
        <v>10632472515</v>
      </c>
      <c r="P16" s="16"/>
      <c r="Q16" s="16">
        <v>218360415</v>
      </c>
    </row>
    <row r="17" spans="1:20">
      <c r="A17" s="1" t="s">
        <v>61</v>
      </c>
      <c r="C17" s="16">
        <v>0</v>
      </c>
      <c r="D17" s="16"/>
      <c r="E17" s="16">
        <v>0</v>
      </c>
      <c r="F17" s="16"/>
      <c r="G17" s="16">
        <v>0</v>
      </c>
      <c r="H17" s="16"/>
      <c r="I17" s="16">
        <v>0</v>
      </c>
      <c r="J17" s="16"/>
      <c r="K17" s="16">
        <v>100000</v>
      </c>
      <c r="L17" s="16"/>
      <c r="M17" s="16">
        <v>84372284049</v>
      </c>
      <c r="N17" s="16"/>
      <c r="O17" s="16">
        <v>82750995900</v>
      </c>
      <c r="P17" s="16"/>
      <c r="Q17" s="16">
        <v>1621288149</v>
      </c>
    </row>
    <row r="18" spans="1:20">
      <c r="A18" s="1" t="s">
        <v>62</v>
      </c>
      <c r="C18" s="16">
        <v>0</v>
      </c>
      <c r="D18" s="16"/>
      <c r="E18" s="16">
        <v>0</v>
      </c>
      <c r="F18" s="16"/>
      <c r="G18" s="16">
        <v>0</v>
      </c>
      <c r="H18" s="16"/>
      <c r="I18" s="16">
        <v>0</v>
      </c>
      <c r="J18" s="16"/>
      <c r="K18" s="16">
        <v>60900</v>
      </c>
      <c r="L18" s="16"/>
      <c r="M18" s="16">
        <v>54869799049</v>
      </c>
      <c r="N18" s="16"/>
      <c r="O18" s="16">
        <v>52912507869</v>
      </c>
      <c r="P18" s="16"/>
      <c r="Q18" s="16">
        <v>1957291180</v>
      </c>
    </row>
    <row r="19" spans="1:20">
      <c r="A19" s="1" t="s">
        <v>63</v>
      </c>
      <c r="C19" s="16">
        <v>0</v>
      </c>
      <c r="D19" s="16"/>
      <c r="E19" s="16">
        <v>0</v>
      </c>
      <c r="F19" s="16"/>
      <c r="G19" s="16">
        <v>0</v>
      </c>
      <c r="H19" s="16"/>
      <c r="I19" s="16">
        <v>0</v>
      </c>
      <c r="J19" s="16"/>
      <c r="K19" s="16">
        <v>69100</v>
      </c>
      <c r="L19" s="16"/>
      <c r="M19" s="16">
        <v>63881047467</v>
      </c>
      <c r="N19" s="16"/>
      <c r="O19" s="16">
        <v>62109640586</v>
      </c>
      <c r="P19" s="16"/>
      <c r="Q19" s="16">
        <v>1771406881</v>
      </c>
    </row>
    <row r="20" spans="1:20">
      <c r="A20" s="1" t="s">
        <v>64</v>
      </c>
      <c r="C20" s="16">
        <v>0</v>
      </c>
      <c r="D20" s="16"/>
      <c r="E20" s="16">
        <v>0</v>
      </c>
      <c r="F20" s="16"/>
      <c r="G20" s="16">
        <v>0</v>
      </c>
      <c r="H20" s="16"/>
      <c r="I20" s="16">
        <v>0</v>
      </c>
      <c r="J20" s="16"/>
      <c r="K20" s="16">
        <v>3900</v>
      </c>
      <c r="L20" s="16"/>
      <c r="M20" s="16">
        <v>3690524974</v>
      </c>
      <c r="N20" s="16"/>
      <c r="O20" s="16">
        <v>3583294410</v>
      </c>
      <c r="P20" s="16"/>
      <c r="Q20" s="16">
        <v>107230564</v>
      </c>
    </row>
    <row r="21" spans="1:20">
      <c r="A21" s="1" t="s">
        <v>65</v>
      </c>
      <c r="C21" s="16">
        <v>0</v>
      </c>
      <c r="D21" s="16"/>
      <c r="E21" s="16">
        <v>0</v>
      </c>
      <c r="F21" s="16"/>
      <c r="G21" s="16">
        <v>0</v>
      </c>
      <c r="H21" s="16"/>
      <c r="I21" s="16">
        <v>0</v>
      </c>
      <c r="J21" s="16"/>
      <c r="K21" s="16">
        <v>20000</v>
      </c>
      <c r="L21" s="16"/>
      <c r="M21" s="16">
        <v>12048215865</v>
      </c>
      <c r="N21" s="16"/>
      <c r="O21" s="16">
        <v>12180791831</v>
      </c>
      <c r="P21" s="16"/>
      <c r="Q21" s="16">
        <v>-132575966</v>
      </c>
    </row>
    <row r="22" spans="1:20">
      <c r="A22" s="1" t="s">
        <v>66</v>
      </c>
      <c r="C22" s="16">
        <v>0</v>
      </c>
      <c r="D22" s="16"/>
      <c r="E22" s="16">
        <v>0</v>
      </c>
      <c r="F22" s="16"/>
      <c r="G22" s="16">
        <v>0</v>
      </c>
      <c r="H22" s="16"/>
      <c r="I22" s="16">
        <v>0</v>
      </c>
      <c r="J22" s="16"/>
      <c r="K22" s="16">
        <v>74000</v>
      </c>
      <c r="L22" s="16"/>
      <c r="M22" s="16">
        <v>47603010393</v>
      </c>
      <c r="N22" s="16"/>
      <c r="O22" s="16">
        <v>47559318310</v>
      </c>
      <c r="P22" s="16"/>
      <c r="Q22" s="16">
        <v>43692083</v>
      </c>
    </row>
    <row r="23" spans="1:20">
      <c r="A23" s="1" t="s">
        <v>67</v>
      </c>
      <c r="C23" s="16">
        <v>0</v>
      </c>
      <c r="D23" s="16"/>
      <c r="E23" s="16">
        <v>0</v>
      </c>
      <c r="F23" s="16"/>
      <c r="G23" s="16">
        <v>0</v>
      </c>
      <c r="H23" s="16"/>
      <c r="I23" s="16">
        <v>0</v>
      </c>
      <c r="J23" s="16"/>
      <c r="K23" s="16">
        <v>50000</v>
      </c>
      <c r="L23" s="16"/>
      <c r="M23" s="16">
        <v>33057039332</v>
      </c>
      <c r="N23" s="16"/>
      <c r="O23" s="16">
        <v>32637583365</v>
      </c>
      <c r="P23" s="16"/>
      <c r="Q23" s="16">
        <v>419455967</v>
      </c>
    </row>
    <row r="24" spans="1:20">
      <c r="A24" s="1" t="s">
        <v>68</v>
      </c>
      <c r="C24" s="16">
        <v>0</v>
      </c>
      <c r="D24" s="16"/>
      <c r="E24" s="16">
        <v>0</v>
      </c>
      <c r="F24" s="16"/>
      <c r="G24" s="16">
        <v>0</v>
      </c>
      <c r="H24" s="16"/>
      <c r="I24" s="16">
        <v>0</v>
      </c>
      <c r="J24" s="16"/>
      <c r="K24" s="16">
        <v>51300</v>
      </c>
      <c r="L24" s="16"/>
      <c r="M24" s="16">
        <v>31004803369</v>
      </c>
      <c r="N24" s="16"/>
      <c r="O24" s="16">
        <v>31328360705</v>
      </c>
      <c r="P24" s="16"/>
      <c r="Q24" s="16">
        <v>-323557336</v>
      </c>
    </row>
    <row r="25" spans="1:20">
      <c r="A25" s="1" t="s">
        <v>69</v>
      </c>
      <c r="C25" s="16">
        <v>0</v>
      </c>
      <c r="D25" s="16"/>
      <c r="E25" s="16">
        <v>0</v>
      </c>
      <c r="F25" s="16"/>
      <c r="G25" s="16">
        <v>0</v>
      </c>
      <c r="H25" s="16"/>
      <c r="I25" s="16">
        <v>0</v>
      </c>
      <c r="J25" s="16"/>
      <c r="K25" s="16">
        <v>26900</v>
      </c>
      <c r="L25" s="16"/>
      <c r="M25" s="16">
        <v>26316610251</v>
      </c>
      <c r="N25" s="16"/>
      <c r="O25" s="16">
        <v>24982881031</v>
      </c>
      <c r="P25" s="16"/>
      <c r="Q25" s="16">
        <v>1333729220</v>
      </c>
    </row>
    <row r="26" spans="1:20" ht="24.75" thickBot="1">
      <c r="E26" s="13">
        <f>SUM(E8:E25)</f>
        <v>109215630833</v>
      </c>
      <c r="F26" s="4"/>
      <c r="G26" s="13">
        <f>SUM(G8:G25)</f>
        <v>65236983191</v>
      </c>
      <c r="H26" s="4"/>
      <c r="I26" s="13">
        <f>SUM(I8:I25)</f>
        <v>43978647642</v>
      </c>
      <c r="J26" s="4"/>
      <c r="K26" s="4"/>
      <c r="L26" s="4"/>
      <c r="M26" s="13">
        <f>SUM(M8:M25)</f>
        <v>7735001296135</v>
      </c>
      <c r="N26" s="4"/>
      <c r="O26" s="13">
        <f>SUM(O8:O25)</f>
        <v>5176203585057</v>
      </c>
      <c r="P26" s="4"/>
      <c r="Q26" s="13">
        <f>SUM(Q8:Q25)</f>
        <v>2558797711078</v>
      </c>
      <c r="T26" s="3"/>
    </row>
    <row r="27" spans="1:20" ht="26.25" customHeight="1" thickTop="1">
      <c r="I27" s="16"/>
      <c r="J27" s="16"/>
      <c r="K27" s="16"/>
      <c r="L27" s="16"/>
      <c r="M27" s="16"/>
      <c r="N27" s="16"/>
      <c r="O27" s="16"/>
      <c r="P27" s="16"/>
      <c r="Q27" s="16"/>
      <c r="T27" s="3"/>
    </row>
    <row r="28" spans="1:20">
      <c r="E28" s="3"/>
      <c r="G28" s="3"/>
      <c r="I28" s="4"/>
      <c r="J28" s="4"/>
      <c r="K28" s="4"/>
      <c r="L28" s="4"/>
      <c r="M28" s="4"/>
      <c r="N28" s="4"/>
      <c r="O28" s="4"/>
      <c r="P28" s="4"/>
      <c r="Q28" s="4"/>
      <c r="T28" s="3"/>
    </row>
    <row r="29" spans="1:20">
      <c r="E29" s="3"/>
      <c r="G29" s="3"/>
      <c r="I29" s="4"/>
      <c r="J29" s="4"/>
      <c r="K29" s="4"/>
      <c r="L29" s="4"/>
      <c r="M29" s="4"/>
      <c r="N29" s="4"/>
      <c r="O29" s="4"/>
      <c r="P29" s="4"/>
      <c r="Q29" s="4"/>
    </row>
    <row r="30" spans="1:20">
      <c r="E30" s="3"/>
      <c r="G30" s="3"/>
      <c r="I30" s="16"/>
      <c r="J30" s="16"/>
      <c r="K30" s="16"/>
      <c r="L30" s="16"/>
      <c r="M30" s="16"/>
      <c r="N30" s="16"/>
      <c r="O30" s="16"/>
      <c r="P30" s="16"/>
      <c r="Q30" s="16"/>
    </row>
    <row r="31" spans="1:20">
      <c r="E31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8"/>
  <sheetViews>
    <sheetView rightToLeft="1" topLeftCell="A4" workbookViewId="0">
      <selection activeCell="E13" sqref="E13"/>
    </sheetView>
  </sheetViews>
  <sheetFormatPr defaultRowHeight="24"/>
  <cols>
    <col min="1" max="1" width="31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24.28515625" style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4.42578125" style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4.75">
      <c r="A3" s="19" t="s">
        <v>42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4.75">
      <c r="A6" s="19" t="s">
        <v>3</v>
      </c>
      <c r="C6" s="20" t="s">
        <v>44</v>
      </c>
      <c r="D6" s="20" t="s">
        <v>44</v>
      </c>
      <c r="E6" s="20" t="s">
        <v>44</v>
      </c>
      <c r="F6" s="20" t="s">
        <v>44</v>
      </c>
      <c r="G6" s="20" t="s">
        <v>44</v>
      </c>
      <c r="H6" s="20" t="s">
        <v>44</v>
      </c>
      <c r="I6" s="20" t="s">
        <v>44</v>
      </c>
      <c r="J6" s="20" t="s">
        <v>44</v>
      </c>
      <c r="K6" s="20" t="s">
        <v>44</v>
      </c>
      <c r="M6" s="20" t="s">
        <v>45</v>
      </c>
      <c r="N6" s="20" t="s">
        <v>45</v>
      </c>
      <c r="O6" s="20" t="s">
        <v>45</v>
      </c>
      <c r="P6" s="20" t="s">
        <v>45</v>
      </c>
      <c r="Q6" s="20" t="s">
        <v>45</v>
      </c>
      <c r="R6" s="20" t="s">
        <v>45</v>
      </c>
      <c r="S6" s="20" t="s">
        <v>45</v>
      </c>
      <c r="T6" s="20" t="s">
        <v>45</v>
      </c>
      <c r="U6" s="20" t="s">
        <v>45</v>
      </c>
    </row>
    <row r="7" spans="1:21" ht="24.75">
      <c r="A7" s="20" t="s">
        <v>3</v>
      </c>
      <c r="C7" s="20" t="s">
        <v>70</v>
      </c>
      <c r="E7" s="20" t="s">
        <v>71</v>
      </c>
      <c r="G7" s="20" t="s">
        <v>72</v>
      </c>
      <c r="I7" s="20" t="s">
        <v>29</v>
      </c>
      <c r="K7" s="20" t="s">
        <v>73</v>
      </c>
      <c r="M7" s="20" t="s">
        <v>70</v>
      </c>
      <c r="O7" s="20" t="s">
        <v>71</v>
      </c>
      <c r="Q7" s="20" t="s">
        <v>72</v>
      </c>
      <c r="S7" s="20" t="s">
        <v>29</v>
      </c>
      <c r="U7" s="20" t="s">
        <v>73</v>
      </c>
    </row>
    <row r="8" spans="1:21">
      <c r="A8" s="1" t="s">
        <v>15</v>
      </c>
      <c r="C8" s="6">
        <v>0</v>
      </c>
      <c r="D8" s="4"/>
      <c r="E8" s="6">
        <v>104042176657</v>
      </c>
      <c r="F8" s="4"/>
      <c r="G8" s="6">
        <v>2549505624</v>
      </c>
      <c r="H8" s="4"/>
      <c r="I8" s="6">
        <f>C8+E8+G8</f>
        <v>106591682281</v>
      </c>
      <c r="J8" s="4"/>
      <c r="K8" s="10">
        <f>I8/$I$17</f>
        <v>0.14684473173645607</v>
      </c>
      <c r="L8" s="4"/>
      <c r="M8" s="6">
        <v>0</v>
      </c>
      <c r="N8" s="4"/>
      <c r="O8" s="6">
        <v>1040770947261</v>
      </c>
      <c r="P8" s="4"/>
      <c r="Q8" s="6">
        <v>5051701978</v>
      </c>
      <c r="R8" s="4"/>
      <c r="S8" s="6">
        <f>M8+O8+Q8</f>
        <v>1045822649239</v>
      </c>
      <c r="T8" s="4"/>
      <c r="U8" s="10">
        <f>S8/$S$17</f>
        <v>0.10109073068449187</v>
      </c>
    </row>
    <row r="9" spans="1:21">
      <c r="A9" s="1" t="s">
        <v>17</v>
      </c>
      <c r="C9" s="6">
        <v>0</v>
      </c>
      <c r="D9" s="4"/>
      <c r="E9" s="6">
        <v>432023777584</v>
      </c>
      <c r="F9" s="4"/>
      <c r="G9" s="6">
        <v>33626031312</v>
      </c>
      <c r="H9" s="4"/>
      <c r="I9" s="6">
        <f t="shared" ref="I9:I16" si="0">C9+E9+G9</f>
        <v>465649808896</v>
      </c>
      <c r="J9" s="4"/>
      <c r="K9" s="10">
        <f t="shared" ref="K9:K16" si="1">I9/$I$17</f>
        <v>0.64149678293100354</v>
      </c>
      <c r="L9" s="4"/>
      <c r="M9" s="6">
        <v>0</v>
      </c>
      <c r="N9" s="4"/>
      <c r="O9" s="6">
        <v>5910949431743</v>
      </c>
      <c r="P9" s="4"/>
      <c r="Q9" s="6">
        <v>224907348222</v>
      </c>
      <c r="R9" s="4"/>
      <c r="S9" s="6">
        <f t="shared" ref="S9:S15" si="2">M9+O9+Q9</f>
        <v>6135856779965</v>
      </c>
      <c r="T9" s="4"/>
      <c r="U9" s="10">
        <f t="shared" ref="U9:U16" si="3">S9/$S$17</f>
        <v>0.59310079554445005</v>
      </c>
    </row>
    <row r="10" spans="1:21">
      <c r="A10" s="1" t="s">
        <v>16</v>
      </c>
      <c r="C10" s="6">
        <v>0</v>
      </c>
      <c r="D10" s="4"/>
      <c r="E10" s="6">
        <v>14828097801</v>
      </c>
      <c r="F10" s="4"/>
      <c r="G10" s="6">
        <v>6541653029</v>
      </c>
      <c r="H10" s="4"/>
      <c r="I10" s="6">
        <f t="shared" si="0"/>
        <v>21369750830</v>
      </c>
      <c r="J10" s="4"/>
      <c r="K10" s="10">
        <f t="shared" si="1"/>
        <v>2.9439776732612985E-2</v>
      </c>
      <c r="L10" s="4"/>
      <c r="M10" s="6">
        <v>0</v>
      </c>
      <c r="N10" s="4"/>
      <c r="O10" s="6">
        <v>196805106769</v>
      </c>
      <c r="P10" s="4"/>
      <c r="Q10" s="6">
        <v>16533032337</v>
      </c>
      <c r="R10" s="4"/>
      <c r="S10" s="6">
        <f t="shared" si="2"/>
        <v>213338139106</v>
      </c>
      <c r="T10" s="4"/>
      <c r="U10" s="10">
        <f t="shared" si="3"/>
        <v>2.062157324742233E-2</v>
      </c>
    </row>
    <row r="11" spans="1:21">
      <c r="A11" s="1" t="s">
        <v>18</v>
      </c>
      <c r="C11" s="6">
        <v>0</v>
      </c>
      <c r="D11" s="4"/>
      <c r="E11" s="6">
        <v>75299224425</v>
      </c>
      <c r="F11" s="4"/>
      <c r="G11" s="6">
        <v>1261457677</v>
      </c>
      <c r="H11" s="4"/>
      <c r="I11" s="6">
        <f t="shared" si="0"/>
        <v>76560682102</v>
      </c>
      <c r="J11" s="4"/>
      <c r="K11" s="10">
        <f t="shared" si="1"/>
        <v>0.10547289041925806</v>
      </c>
      <c r="L11" s="4"/>
      <c r="M11" s="6">
        <v>0</v>
      </c>
      <c r="N11" s="4"/>
      <c r="O11" s="6">
        <v>629500216182</v>
      </c>
      <c r="P11" s="4"/>
      <c r="Q11" s="6">
        <v>1261457677</v>
      </c>
      <c r="R11" s="4"/>
      <c r="S11" s="6">
        <f t="shared" si="2"/>
        <v>630761673859</v>
      </c>
      <c r="T11" s="4"/>
      <c r="U11" s="10">
        <f t="shared" si="3"/>
        <v>6.0970336169882997E-2</v>
      </c>
    </row>
    <row r="12" spans="1:21">
      <c r="A12" s="1" t="s">
        <v>56</v>
      </c>
      <c r="C12" s="6">
        <v>0</v>
      </c>
      <c r="D12" s="4"/>
      <c r="E12" s="6">
        <v>0</v>
      </c>
      <c r="F12" s="4"/>
      <c r="G12" s="6">
        <v>0</v>
      </c>
      <c r="H12" s="4"/>
      <c r="I12" s="6">
        <f t="shared" si="0"/>
        <v>0</v>
      </c>
      <c r="J12" s="4"/>
      <c r="K12" s="10">
        <f t="shared" si="1"/>
        <v>0</v>
      </c>
      <c r="L12" s="4"/>
      <c r="M12" s="6">
        <v>0</v>
      </c>
      <c r="N12" s="4"/>
      <c r="O12" s="6">
        <v>0</v>
      </c>
      <c r="P12" s="4"/>
      <c r="Q12" s="6">
        <v>1101974601947</v>
      </c>
      <c r="R12" s="4"/>
      <c r="S12" s="6">
        <f t="shared" si="2"/>
        <v>1101974601947</v>
      </c>
      <c r="T12" s="4"/>
      <c r="U12" s="10">
        <f t="shared" si="3"/>
        <v>0.10651845969068929</v>
      </c>
    </row>
    <row r="13" spans="1:21">
      <c r="A13" s="1" t="s">
        <v>57</v>
      </c>
      <c r="C13" s="6">
        <v>0</v>
      </c>
      <c r="D13" s="4"/>
      <c r="E13" s="6">
        <v>0</v>
      </c>
      <c r="F13" s="4"/>
      <c r="G13" s="6">
        <v>0</v>
      </c>
      <c r="H13" s="4"/>
      <c r="I13" s="6">
        <f t="shared" si="0"/>
        <v>0</v>
      </c>
      <c r="J13" s="4"/>
      <c r="K13" s="10">
        <f t="shared" si="1"/>
        <v>0</v>
      </c>
      <c r="L13" s="4"/>
      <c r="M13" s="6">
        <v>0</v>
      </c>
      <c r="N13" s="4"/>
      <c r="O13" s="6">
        <v>0</v>
      </c>
      <c r="P13" s="4"/>
      <c r="Q13" s="6">
        <v>424586702550</v>
      </c>
      <c r="R13" s="4"/>
      <c r="S13" s="6">
        <f>M13+O13+Q13</f>
        <v>424586702550</v>
      </c>
      <c r="T13" s="4"/>
      <c r="U13" s="10">
        <f t="shared" si="3"/>
        <v>4.1041165087532604E-2</v>
      </c>
    </row>
    <row r="14" spans="1:21">
      <c r="A14" s="1" t="s">
        <v>58</v>
      </c>
      <c r="C14" s="6">
        <v>0</v>
      </c>
      <c r="D14" s="4"/>
      <c r="E14" s="6">
        <v>0</v>
      </c>
      <c r="F14" s="4"/>
      <c r="G14" s="6">
        <v>0</v>
      </c>
      <c r="H14" s="4"/>
      <c r="I14" s="6">
        <f t="shared" si="0"/>
        <v>0</v>
      </c>
      <c r="J14" s="4"/>
      <c r="K14" s="10">
        <f t="shared" si="1"/>
        <v>0</v>
      </c>
      <c r="L14" s="4"/>
      <c r="M14" s="6">
        <v>0</v>
      </c>
      <c r="N14" s="4"/>
      <c r="O14" s="6">
        <v>0</v>
      </c>
      <c r="P14" s="4"/>
      <c r="Q14" s="6">
        <v>630328482505</v>
      </c>
      <c r="R14" s="4"/>
      <c r="S14" s="6">
        <f t="shared" si="2"/>
        <v>630328482505</v>
      </c>
      <c r="T14" s="4"/>
      <c r="U14" s="10">
        <f t="shared" si="3"/>
        <v>6.0928463266734526E-2</v>
      </c>
    </row>
    <row r="15" spans="1:21">
      <c r="A15" s="1" t="s">
        <v>19</v>
      </c>
      <c r="C15" s="6">
        <v>0</v>
      </c>
      <c r="D15" s="4"/>
      <c r="E15" s="6">
        <v>54365336725</v>
      </c>
      <c r="F15" s="4"/>
      <c r="G15" s="6">
        <v>0</v>
      </c>
      <c r="H15" s="4"/>
      <c r="I15" s="6">
        <f t="shared" si="0"/>
        <v>54365336725</v>
      </c>
      <c r="J15" s="4"/>
      <c r="K15" s="10">
        <f t="shared" si="1"/>
        <v>7.4895743423009545E-2</v>
      </c>
      <c r="L15" s="4"/>
      <c r="M15" s="6">
        <v>0</v>
      </c>
      <c r="N15" s="4"/>
      <c r="O15" s="6">
        <v>161374228984</v>
      </c>
      <c r="P15" s="4"/>
      <c r="Q15" s="6">
        <v>0</v>
      </c>
      <c r="R15" s="4"/>
      <c r="S15" s="6">
        <f t="shared" si="2"/>
        <v>161374228984</v>
      </c>
      <c r="T15" s="4"/>
      <c r="U15" s="10">
        <f t="shared" si="3"/>
        <v>1.5598666498100468E-2</v>
      </c>
    </row>
    <row r="16" spans="1:21">
      <c r="A16" s="1" t="s">
        <v>20</v>
      </c>
      <c r="C16" s="6">
        <v>0</v>
      </c>
      <c r="D16" s="4"/>
      <c r="E16" s="6">
        <v>1342932623</v>
      </c>
      <c r="F16" s="4"/>
      <c r="G16" s="6">
        <v>0</v>
      </c>
      <c r="H16" s="4"/>
      <c r="I16" s="6">
        <f t="shared" si="0"/>
        <v>1342932623</v>
      </c>
      <c r="J16" s="4"/>
      <c r="K16" s="10">
        <f t="shared" si="1"/>
        <v>1.850074757659789E-3</v>
      </c>
      <c r="L16" s="4"/>
      <c r="M16" s="6">
        <v>0</v>
      </c>
      <c r="N16" s="4"/>
      <c r="O16" s="6">
        <v>1342932623</v>
      </c>
      <c r="P16" s="4"/>
      <c r="Q16" s="6">
        <v>0</v>
      </c>
      <c r="R16" s="4"/>
      <c r="S16" s="6">
        <f>M16+O16+Q16</f>
        <v>1342932623</v>
      </c>
      <c r="T16" s="4"/>
      <c r="U16" s="10">
        <f t="shared" si="3"/>
        <v>1.2980981069581589E-4</v>
      </c>
    </row>
    <row r="17" spans="3:21" ht="24.75" thickBot="1">
      <c r="C17" s="13">
        <f>SUM(C8:C16)</f>
        <v>0</v>
      </c>
      <c r="D17" s="4"/>
      <c r="E17" s="13">
        <f>SUM(E8:E16)</f>
        <v>681901545815</v>
      </c>
      <c r="F17" s="4"/>
      <c r="G17" s="13">
        <f>SUM(G8:G16)</f>
        <v>43978647642</v>
      </c>
      <c r="H17" s="4"/>
      <c r="I17" s="13">
        <f>SUM(I8:I16)</f>
        <v>725880193457</v>
      </c>
      <c r="J17" s="4"/>
      <c r="K17" s="14">
        <f>SUM(K8:K16)</f>
        <v>1</v>
      </c>
      <c r="L17" s="4"/>
      <c r="M17" s="13">
        <f>SUM(M8:M16)</f>
        <v>0</v>
      </c>
      <c r="N17" s="4"/>
      <c r="O17" s="13">
        <f>SUM(O8:O16)</f>
        <v>7940742863562</v>
      </c>
      <c r="P17" s="4"/>
      <c r="Q17" s="13">
        <f>SUM(Q8:Q16)</f>
        <v>2404643327216</v>
      </c>
      <c r="R17" s="4"/>
      <c r="S17" s="13">
        <f>SUM(S8:S16)</f>
        <v>10345386190778</v>
      </c>
      <c r="T17" s="4"/>
      <c r="U17" s="14">
        <f>SUM(U8:U16)</f>
        <v>1</v>
      </c>
    </row>
    <row r="18" spans="3:21" ht="24.75" thickTop="1">
      <c r="C18" s="4"/>
      <c r="D18" s="4"/>
      <c r="E18" s="6"/>
      <c r="F18" s="4"/>
      <c r="G18" s="6"/>
      <c r="H18" s="4"/>
      <c r="I18" s="4"/>
      <c r="J18" s="4"/>
      <c r="K18" s="4"/>
      <c r="L18" s="4"/>
      <c r="M18" s="4"/>
      <c r="N18" s="4"/>
      <c r="O18" s="6"/>
      <c r="P18" s="4"/>
      <c r="Q18" s="6"/>
      <c r="R18" s="4"/>
      <c r="S18" s="4"/>
      <c r="T18" s="4"/>
      <c r="U18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4"/>
  <sheetViews>
    <sheetView rightToLeft="1" topLeftCell="A5" workbookViewId="0">
      <selection activeCell="G25" sqref="G25"/>
    </sheetView>
  </sheetViews>
  <sheetFormatPr defaultRowHeight="24"/>
  <cols>
    <col min="1" max="1" width="29.71093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6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42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46</v>
      </c>
      <c r="C6" s="19" t="s">
        <v>44</v>
      </c>
      <c r="D6" s="19" t="s">
        <v>44</v>
      </c>
      <c r="E6" s="19" t="s">
        <v>44</v>
      </c>
      <c r="F6" s="19" t="s">
        <v>44</v>
      </c>
      <c r="G6" s="19" t="s">
        <v>44</v>
      </c>
      <c r="H6" s="19" t="s">
        <v>44</v>
      </c>
      <c r="I6" s="19" t="s">
        <v>44</v>
      </c>
      <c r="K6" s="19" t="s">
        <v>45</v>
      </c>
      <c r="L6" s="19" t="s">
        <v>45</v>
      </c>
      <c r="M6" s="19" t="s">
        <v>45</v>
      </c>
      <c r="N6" s="19" t="s">
        <v>45</v>
      </c>
      <c r="O6" s="19" t="s">
        <v>45</v>
      </c>
      <c r="P6" s="19" t="s">
        <v>45</v>
      </c>
      <c r="Q6" s="19" t="s">
        <v>45</v>
      </c>
    </row>
    <row r="7" spans="1:17" ht="24.75">
      <c r="A7" s="20" t="s">
        <v>46</v>
      </c>
      <c r="C7" s="20" t="s">
        <v>74</v>
      </c>
      <c r="E7" s="20" t="s">
        <v>71</v>
      </c>
      <c r="G7" s="20" t="s">
        <v>72</v>
      </c>
      <c r="I7" s="20" t="s">
        <v>75</v>
      </c>
      <c r="K7" s="20" t="s">
        <v>74</v>
      </c>
      <c r="M7" s="20" t="s">
        <v>71</v>
      </c>
      <c r="O7" s="20" t="s">
        <v>72</v>
      </c>
      <c r="Q7" s="20" t="s">
        <v>75</v>
      </c>
    </row>
    <row r="8" spans="1:17">
      <c r="A8" s="1" t="s">
        <v>59</v>
      </c>
      <c r="C8" s="16">
        <v>0</v>
      </c>
      <c r="D8" s="16"/>
      <c r="E8" s="16">
        <v>0</v>
      </c>
      <c r="F8" s="16"/>
      <c r="G8" s="16">
        <v>0</v>
      </c>
      <c r="H8" s="16"/>
      <c r="I8" s="16">
        <v>0</v>
      </c>
      <c r="J8" s="16"/>
      <c r="K8" s="16">
        <v>0</v>
      </c>
      <c r="L8" s="16"/>
      <c r="M8" s="16">
        <v>0</v>
      </c>
      <c r="N8" s="16"/>
      <c r="O8" s="16">
        <v>147138062705</v>
      </c>
      <c r="P8" s="16"/>
      <c r="Q8" s="16">
        <v>147138062705</v>
      </c>
    </row>
    <row r="9" spans="1:17">
      <c r="A9" s="1" t="s">
        <v>60</v>
      </c>
      <c r="C9" s="16">
        <v>0</v>
      </c>
      <c r="D9" s="16"/>
      <c r="E9" s="16">
        <v>0</v>
      </c>
      <c r="F9" s="16"/>
      <c r="G9" s="16">
        <v>0</v>
      </c>
      <c r="H9" s="16"/>
      <c r="I9" s="16">
        <v>0</v>
      </c>
      <c r="J9" s="16"/>
      <c r="K9" s="16">
        <v>0</v>
      </c>
      <c r="L9" s="16"/>
      <c r="M9" s="16">
        <v>0</v>
      </c>
      <c r="N9" s="16"/>
      <c r="O9" s="16">
        <v>218360415</v>
      </c>
      <c r="P9" s="16"/>
      <c r="Q9" s="16">
        <v>218360415</v>
      </c>
    </row>
    <row r="10" spans="1:17">
      <c r="A10" s="1" t="s">
        <v>61</v>
      </c>
      <c r="C10" s="16">
        <v>0</v>
      </c>
      <c r="D10" s="16"/>
      <c r="E10" s="16">
        <v>0</v>
      </c>
      <c r="F10" s="16"/>
      <c r="G10" s="16">
        <v>0</v>
      </c>
      <c r="H10" s="16"/>
      <c r="I10" s="16">
        <v>0</v>
      </c>
      <c r="J10" s="16"/>
      <c r="K10" s="16">
        <v>0</v>
      </c>
      <c r="L10" s="16"/>
      <c r="M10" s="16">
        <v>0</v>
      </c>
      <c r="N10" s="16"/>
      <c r="O10" s="16">
        <v>1621288149</v>
      </c>
      <c r="P10" s="16"/>
      <c r="Q10" s="16">
        <v>1621288149</v>
      </c>
    </row>
    <row r="11" spans="1:17">
      <c r="A11" s="1" t="s">
        <v>62</v>
      </c>
      <c r="C11" s="16">
        <v>0</v>
      </c>
      <c r="D11" s="16"/>
      <c r="E11" s="16">
        <v>0</v>
      </c>
      <c r="F11" s="16"/>
      <c r="G11" s="16">
        <v>0</v>
      </c>
      <c r="H11" s="16"/>
      <c r="I11" s="16">
        <v>0</v>
      </c>
      <c r="J11" s="16"/>
      <c r="K11" s="16">
        <v>0</v>
      </c>
      <c r="L11" s="16"/>
      <c r="M11" s="16">
        <v>0</v>
      </c>
      <c r="N11" s="16"/>
      <c r="O11" s="16">
        <v>1957291180</v>
      </c>
      <c r="P11" s="16"/>
      <c r="Q11" s="16">
        <v>1957291180</v>
      </c>
    </row>
    <row r="12" spans="1:17">
      <c r="A12" s="1" t="s">
        <v>63</v>
      </c>
      <c r="C12" s="16">
        <v>0</v>
      </c>
      <c r="D12" s="16"/>
      <c r="E12" s="16">
        <v>0</v>
      </c>
      <c r="F12" s="16"/>
      <c r="G12" s="16">
        <v>0</v>
      </c>
      <c r="H12" s="16"/>
      <c r="I12" s="16">
        <v>0</v>
      </c>
      <c r="J12" s="16"/>
      <c r="K12" s="16">
        <v>0</v>
      </c>
      <c r="L12" s="16"/>
      <c r="M12" s="16">
        <v>0</v>
      </c>
      <c r="N12" s="16"/>
      <c r="O12" s="16">
        <v>1771406881</v>
      </c>
      <c r="P12" s="16"/>
      <c r="Q12" s="16">
        <v>1771406881</v>
      </c>
    </row>
    <row r="13" spans="1:17">
      <c r="A13" s="1" t="s">
        <v>64</v>
      </c>
      <c r="C13" s="16">
        <v>0</v>
      </c>
      <c r="D13" s="16"/>
      <c r="E13" s="16">
        <v>0</v>
      </c>
      <c r="F13" s="16"/>
      <c r="G13" s="16">
        <v>0</v>
      </c>
      <c r="H13" s="16"/>
      <c r="I13" s="16">
        <v>0</v>
      </c>
      <c r="J13" s="16"/>
      <c r="K13" s="16">
        <v>0</v>
      </c>
      <c r="L13" s="16"/>
      <c r="M13" s="16">
        <v>0</v>
      </c>
      <c r="N13" s="16"/>
      <c r="O13" s="16">
        <v>107230564</v>
      </c>
      <c r="P13" s="16"/>
      <c r="Q13" s="16">
        <v>107230564</v>
      </c>
    </row>
    <row r="14" spans="1:17">
      <c r="A14" s="1" t="s">
        <v>65</v>
      </c>
      <c r="C14" s="16">
        <v>0</v>
      </c>
      <c r="D14" s="16"/>
      <c r="E14" s="16">
        <v>0</v>
      </c>
      <c r="F14" s="16"/>
      <c r="G14" s="16">
        <v>0</v>
      </c>
      <c r="H14" s="16"/>
      <c r="I14" s="16">
        <v>0</v>
      </c>
      <c r="J14" s="16"/>
      <c r="K14" s="16">
        <v>0</v>
      </c>
      <c r="L14" s="16"/>
      <c r="M14" s="16">
        <v>0</v>
      </c>
      <c r="N14" s="16"/>
      <c r="O14" s="16">
        <v>-132575966</v>
      </c>
      <c r="P14" s="16"/>
      <c r="Q14" s="16">
        <v>-132575966</v>
      </c>
    </row>
    <row r="15" spans="1:17">
      <c r="A15" s="1" t="s">
        <v>66</v>
      </c>
      <c r="C15" s="16">
        <v>0</v>
      </c>
      <c r="D15" s="16"/>
      <c r="E15" s="16">
        <v>0</v>
      </c>
      <c r="F15" s="16"/>
      <c r="G15" s="16">
        <v>0</v>
      </c>
      <c r="H15" s="16"/>
      <c r="I15" s="16">
        <v>0</v>
      </c>
      <c r="J15" s="16"/>
      <c r="K15" s="16">
        <v>0</v>
      </c>
      <c r="L15" s="16"/>
      <c r="M15" s="16">
        <v>0</v>
      </c>
      <c r="N15" s="16"/>
      <c r="O15" s="16">
        <v>43692083</v>
      </c>
      <c r="P15" s="16"/>
      <c r="Q15" s="16">
        <v>43692083</v>
      </c>
    </row>
    <row r="16" spans="1:17">
      <c r="A16" s="1" t="s">
        <v>67</v>
      </c>
      <c r="C16" s="16">
        <v>0</v>
      </c>
      <c r="D16" s="16"/>
      <c r="E16" s="16">
        <v>0</v>
      </c>
      <c r="F16" s="16"/>
      <c r="G16" s="16">
        <v>0</v>
      </c>
      <c r="H16" s="16"/>
      <c r="I16" s="16">
        <v>0</v>
      </c>
      <c r="J16" s="16"/>
      <c r="K16" s="16">
        <v>0</v>
      </c>
      <c r="L16" s="16"/>
      <c r="M16" s="16">
        <v>0</v>
      </c>
      <c r="N16" s="16"/>
      <c r="O16" s="16">
        <v>419455967</v>
      </c>
      <c r="P16" s="16"/>
      <c r="Q16" s="16">
        <v>419455967</v>
      </c>
    </row>
    <row r="17" spans="1:17">
      <c r="A17" s="1" t="s">
        <v>68</v>
      </c>
      <c r="C17" s="16">
        <v>0</v>
      </c>
      <c r="D17" s="16"/>
      <c r="E17" s="16">
        <v>0</v>
      </c>
      <c r="F17" s="16"/>
      <c r="G17" s="16">
        <v>0</v>
      </c>
      <c r="H17" s="16"/>
      <c r="I17" s="16">
        <v>0</v>
      </c>
      <c r="J17" s="16"/>
      <c r="K17" s="16">
        <v>0</v>
      </c>
      <c r="L17" s="16"/>
      <c r="M17" s="16">
        <v>0</v>
      </c>
      <c r="N17" s="16"/>
      <c r="O17" s="16">
        <v>-323557336</v>
      </c>
      <c r="P17" s="16"/>
      <c r="Q17" s="16">
        <v>-323557336</v>
      </c>
    </row>
    <row r="18" spans="1:17">
      <c r="A18" s="1" t="s">
        <v>69</v>
      </c>
      <c r="C18" s="16">
        <v>0</v>
      </c>
      <c r="D18" s="16"/>
      <c r="E18" s="16">
        <v>0</v>
      </c>
      <c r="F18" s="16"/>
      <c r="G18" s="16">
        <v>0</v>
      </c>
      <c r="H18" s="16"/>
      <c r="I18" s="16">
        <v>0</v>
      </c>
      <c r="J18" s="16"/>
      <c r="K18" s="16">
        <v>0</v>
      </c>
      <c r="L18" s="16"/>
      <c r="M18" s="16">
        <v>0</v>
      </c>
      <c r="N18" s="16"/>
      <c r="O18" s="16">
        <v>1333729220</v>
      </c>
      <c r="P18" s="16"/>
      <c r="Q18" s="16">
        <v>1333729220</v>
      </c>
    </row>
    <row r="19" spans="1:17" ht="24.75" thickBot="1">
      <c r="C19" s="18">
        <f>SUM(C8:C18)</f>
        <v>0</v>
      </c>
      <c r="D19" s="16"/>
      <c r="E19" s="18">
        <f>SUM(E8:E18)</f>
        <v>0</v>
      </c>
      <c r="F19" s="16"/>
      <c r="G19" s="18">
        <f>SUM(G8:G18)</f>
        <v>0</v>
      </c>
      <c r="H19" s="16"/>
      <c r="I19" s="18">
        <f>SUM(I8:I18)</f>
        <v>0</v>
      </c>
      <c r="J19" s="16"/>
      <c r="K19" s="18">
        <f>SUM(K8:K18)</f>
        <v>0</v>
      </c>
      <c r="L19" s="16"/>
      <c r="M19" s="18">
        <f>SUM(M8:M18)</f>
        <v>0</v>
      </c>
      <c r="N19" s="16"/>
      <c r="O19" s="18">
        <f>SUM(O8:O18)</f>
        <v>154154383862</v>
      </c>
      <c r="P19" s="16"/>
      <c r="Q19" s="18">
        <f>SUM(Q8:Q18)</f>
        <v>154154383862</v>
      </c>
    </row>
    <row r="20" spans="1:17" ht="24.75" thickTop="1"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سهام</vt:lpstr>
      <vt:lpstr>سپرده</vt:lpstr>
      <vt:lpstr>سود اوراق بهادار و سپرده بانکی</vt:lpstr>
      <vt:lpstr>جمع درآمدها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2023-04-28T10:37:02Z</dcterms:created>
  <dcterms:modified xsi:type="dcterms:W3CDTF">2023-04-30T10:37:11Z</dcterms:modified>
</cp:coreProperties>
</file>