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C8DAC33E-AB38-43D3-90D4-33374B9D4CD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جمع درآمدها" sheetId="15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1" i="13"/>
  <c r="K10" i="13"/>
  <c r="K9" i="13"/>
  <c r="K8" i="13"/>
  <c r="G11" i="13"/>
  <c r="G10" i="13"/>
  <c r="G9" i="13"/>
  <c r="G8" i="13"/>
  <c r="I11" i="13"/>
  <c r="E11" i="13"/>
  <c r="Q9" i="12"/>
  <c r="Q10" i="12"/>
  <c r="Q11" i="12"/>
  <c r="Q12" i="12"/>
  <c r="Q13" i="12"/>
  <c r="Q14" i="12"/>
  <c r="Q15" i="12"/>
  <c r="Q16" i="12"/>
  <c r="Q17" i="12"/>
  <c r="Q18" i="12"/>
  <c r="Q8" i="12"/>
  <c r="O19" i="12"/>
  <c r="I19" i="12"/>
  <c r="G19" i="12"/>
  <c r="C19" i="12"/>
  <c r="E19" i="12"/>
  <c r="K19" i="12"/>
  <c r="M19" i="12"/>
  <c r="Q19" i="12"/>
  <c r="S8" i="11"/>
  <c r="U16" i="11"/>
  <c r="U9" i="11"/>
  <c r="U10" i="11"/>
  <c r="U11" i="11"/>
  <c r="U12" i="11"/>
  <c r="U13" i="11"/>
  <c r="U14" i="11"/>
  <c r="U15" i="11"/>
  <c r="U8" i="11"/>
  <c r="I8" i="11"/>
  <c r="K16" i="11"/>
  <c r="K8" i="11"/>
  <c r="K10" i="11"/>
  <c r="K11" i="11"/>
  <c r="K12" i="11"/>
  <c r="K13" i="11"/>
  <c r="K14" i="11"/>
  <c r="K15" i="11"/>
  <c r="K9" i="11"/>
  <c r="I16" i="11"/>
  <c r="G16" i="11"/>
  <c r="E16" i="11"/>
  <c r="C16" i="11"/>
  <c r="S16" i="11"/>
  <c r="Q16" i="11"/>
  <c r="O16" i="11"/>
  <c r="M16" i="11"/>
  <c r="S9" i="11"/>
  <c r="S10" i="11"/>
  <c r="S11" i="11"/>
  <c r="S12" i="11"/>
  <c r="S13" i="11"/>
  <c r="S14" i="11"/>
  <c r="S15" i="11"/>
  <c r="I9" i="11"/>
  <c r="I10" i="11"/>
  <c r="I11" i="11"/>
  <c r="I12" i="11"/>
  <c r="I13" i="11"/>
  <c r="I14" i="11"/>
  <c r="I15" i="11"/>
  <c r="Q25" i="10"/>
  <c r="O25" i="10"/>
  <c r="M25" i="10"/>
  <c r="I25" i="10"/>
  <c r="G25" i="10"/>
  <c r="E25" i="10"/>
  <c r="Q13" i="9"/>
  <c r="O13" i="9"/>
  <c r="M13" i="9"/>
  <c r="I13" i="9"/>
  <c r="G13" i="9"/>
  <c r="E13" i="9"/>
  <c r="S11" i="7"/>
  <c r="O11" i="7"/>
  <c r="M11" i="7"/>
  <c r="K11" i="7"/>
  <c r="I11" i="7"/>
  <c r="Q11" i="7"/>
  <c r="S11" i="6"/>
  <c r="Q11" i="6"/>
  <c r="O11" i="6"/>
  <c r="M11" i="6"/>
  <c r="K11" i="6"/>
  <c r="Y15" i="1"/>
  <c r="W15" i="1"/>
  <c r="U15" i="1"/>
  <c r="O15" i="1"/>
  <c r="K15" i="1"/>
  <c r="G15" i="1"/>
  <c r="E15" i="1"/>
</calcChain>
</file>

<file path=xl/sharedStrings.xml><?xml version="1.0" encoding="utf-8"?>
<sst xmlns="http://schemas.openxmlformats.org/spreadsheetml/2006/main" count="336" uniqueCount="87">
  <si>
    <t>صندوق سرمایه‌گذاری طلای عیار مفید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</si>
  <si>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</si>
  <si>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</si>
  <si>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</si>
  <si>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</si>
  <si>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</si>
  <si>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</si>
  <si>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</si>
  <si>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</si>
  <si>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</si>
  <si>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</si>
  <si>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</si>
  <si>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</si>
  <si>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</si>
  <si>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</si>
  <si>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0310 صادرات</t>
  </si>
  <si>
    <t>تمام سکه طرح جدید0112سامان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</si>
  <si>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</si>
  <si>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</si>
  <si>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</si>
  <si>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</si>
  <si>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</si>
  <si>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</si>
  <si>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</si>
  <si>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</si>
  <si>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</si>
  <si>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</si>
  <si>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</si>
  <si>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</si>
  <si>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</si>
  <si>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</si>
  <si>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</si>
  <si>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</si>
  <si>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</si>
  <si>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</si>
  <si>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</si>
  <si>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</si>
  <si>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</si>
  <si>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</si>
  <si>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</si>
  <si>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</si>
  <si>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</si>
  <si>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</si>
  <si>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</si>
  <si>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</si>
  <si>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</si>
  <si>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</si>
  <si>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</si>
  <si>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</si>
  <si>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</si>
  <si>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</si>
  <si>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</si>
  <si>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</si>
  <si>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</si>
  <si>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</si>
  <si>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</si>
  <si>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تمام سکه طرح جدید0111آینده</t>
  </si>
  <si>
    <t>تمام سکه طرح جدید 0110 صادرات</t>
  </si>
  <si>
    <t>سلف تمام سکه 001 مرکزی</t>
  </si>
  <si>
    <t>اسنادخزانه-م6بودجه00-030723</t>
  </si>
  <si>
    <t>اسنادخزانه-م2بودجه00-031024</t>
  </si>
  <si>
    <t>اسنادخزانه-م2بودجه99-011019</t>
  </si>
  <si>
    <t>اسنادخزانه-م1بودجه00-030821</t>
  </si>
  <si>
    <t>اسنادخزانه-م5بودجه99-020218</t>
  </si>
  <si>
    <t>اسنادخزانه-م4بودجه99-011215</t>
  </si>
  <si>
    <t>اسنادخزانه-م3بودجه99-011110</t>
  </si>
  <si>
    <t>اسناد خزانه-م9بودجه00-031101</t>
  </si>
  <si>
    <t>اسنادخزانه-م5بودجه00-030626</t>
  </si>
  <si>
    <t>گام بانک اقتصاد نوین0205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</si>
  <si>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</si>
  <si>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</si>
  <si>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</si>
  <si>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</si>
  <si>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</si>
  <si>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</si>
  <si>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</si>
  <si>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</si>
  <si>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</si>
  <si>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</si>
  <si>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</si>
  <si>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</si>
  <si>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</si>
  <si>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</si>
  <si>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1401/12/01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</si>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</sst>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3DBC55D-F3C0-2B5A-C20B-C82DB94D16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956A-3FD2-4537-A2C6-1123BAC60CD7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5" t="s">
        <v>75</v>
      </c>
      <c r="B6" s="15" t="s">
        <v>75</v>
      </c>
      <c r="C6" s="15" t="s">
        <v>75</v>
      </c>
      <c r="E6" s="15" t="s">
        <v>44</v>
      </c>
      <c r="F6" s="15" t="s">
        <v>44</v>
      </c>
      <c r="G6" s="15" t="s">
        <v>44</v>
      </c>
      <c r="I6" s="15" t="s">
        <v>45</v>
      </c>
      <c r="J6" s="15" t="s">
        <v>45</v>
      </c>
      <c r="K6" s="15" t="s">
        <v>45</v>
      </c>
    </row>
    <row r="7" spans="1:11" ht="24.75">
      <c r="A7" s="15" t="s">
        <v>76</v>
      </c>
      <c r="C7" s="15" t="s">
        <v>26</v>
      </c>
      <c r="E7" s="15" t="s">
        <v>77</v>
      </c>
      <c r="G7" s="15" t="s">
        <v>78</v>
      </c>
      <c r="I7" s="15" t="s">
        <v>77</v>
      </c>
      <c r="K7" s="15" t="s">
        <v>78</v>
      </c>
    </row>
    <row r="8" spans="1:11">
      <c r="A8" s="1" t="s">
        <v>32</v>
      </c>
      <c r="C8" s="4" t="s">
        <v>33</v>
      </c>
      <c r="D8" s="4"/>
      <c r="E8" s="6">
        <v>3879</v>
      </c>
      <c r="F8" s="4"/>
      <c r="G8" s="8">
        <f>E8/E11</f>
        <v>3.4353031196697006E-3</v>
      </c>
      <c r="H8" s="4"/>
      <c r="I8" s="6">
        <v>40222</v>
      </c>
      <c r="J8" s="4"/>
      <c r="K8" s="8">
        <f>I8/I11</f>
        <v>9.2434274616158302E-4</v>
      </c>
    </row>
    <row r="9" spans="1:11">
      <c r="A9" s="1" t="s">
        <v>36</v>
      </c>
      <c r="C9" s="4" t="s">
        <v>37</v>
      </c>
      <c r="D9" s="4"/>
      <c r="E9" s="6">
        <v>51395</v>
      </c>
      <c r="F9" s="4"/>
      <c r="G9" s="8">
        <f>E9/E11</f>
        <v>4.5516216508230026E-2</v>
      </c>
      <c r="H9" s="4"/>
      <c r="I9" s="6">
        <v>30369803</v>
      </c>
      <c r="J9" s="4"/>
      <c r="K9" s="8">
        <f>I9/I11</f>
        <v>0.69792917073756355</v>
      </c>
    </row>
    <row r="10" spans="1:11">
      <c r="A10" s="1" t="s">
        <v>39</v>
      </c>
      <c r="C10" s="4" t="s">
        <v>40</v>
      </c>
      <c r="D10" s="4"/>
      <c r="E10" s="6">
        <v>1073884</v>
      </c>
      <c r="F10" s="4"/>
      <c r="G10" s="8">
        <f>E10/E11</f>
        <v>0.95104848037210032</v>
      </c>
      <c r="H10" s="4"/>
      <c r="I10" s="6">
        <v>13104137</v>
      </c>
      <c r="J10" s="4"/>
      <c r="K10" s="8">
        <f>I10/I11</f>
        <v>0.30114648651627485</v>
      </c>
    </row>
    <row r="11" spans="1:11" ht="24.75" thickBot="1">
      <c r="C11" s="4"/>
      <c r="D11" s="4"/>
      <c r="E11" s="7">
        <f>SUM(E8:E10)</f>
        <v>1129158</v>
      </c>
      <c r="F11" s="4"/>
      <c r="G11" s="14">
        <f>SUM(G8:G10)</f>
        <v>1</v>
      </c>
      <c r="H11" s="4"/>
      <c r="I11" s="7">
        <f>SUM(I8:I10)</f>
        <v>43514162</v>
      </c>
      <c r="J11" s="4"/>
      <c r="K11" s="14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12" sqref="K12"/>
    </sheetView>
  </sheetViews>
  <sheetFormatPr defaultRowHeight="24"/>
  <cols>
    <col min="1" max="1" width="14.7109375" style="1" bestFit="1" customWidth="1"/>
    <col min="2" max="2" width="1" style="1" customWidth="1"/>
    <col min="3" max="3" width="14.7109375" style="1" customWidth="1"/>
    <col min="4" max="4" width="1" style="1" customWidth="1"/>
    <col min="5" max="5" width="22.710937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42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44</v>
      </c>
      <c r="E5" s="2" t="s">
        <v>85</v>
      </c>
    </row>
    <row r="6" spans="1:5" ht="24.75">
      <c r="A6" s="16" t="s">
        <v>79</v>
      </c>
      <c r="C6" s="15"/>
      <c r="E6" s="5" t="s">
        <v>86</v>
      </c>
    </row>
    <row r="7" spans="1:5" ht="24.75">
      <c r="A7" s="16" t="s">
        <v>79</v>
      </c>
      <c r="C7" s="17" t="s">
        <v>29</v>
      </c>
      <c r="E7" s="17" t="s">
        <v>29</v>
      </c>
    </row>
    <row r="8" spans="1:5" ht="24.75">
      <c r="A8" s="2" t="s">
        <v>79</v>
      </c>
      <c r="C8" s="6">
        <v>109</v>
      </c>
      <c r="D8" s="4"/>
      <c r="E8" s="6">
        <v>160209</v>
      </c>
    </row>
    <row r="9" spans="1:5" ht="25.5" thickBot="1">
      <c r="A9" s="2" t="s">
        <v>51</v>
      </c>
      <c r="C9" s="7">
        <v>109</v>
      </c>
      <c r="D9" s="4"/>
      <c r="E9" s="7">
        <v>160209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7"/>
  <sheetViews>
    <sheetView rightToLeft="1" topLeftCell="A2" workbookViewId="0">
      <selection activeCell="A17" sqref="A17:XFD18"/>
    </sheetView>
  </sheetViews>
  <sheetFormatPr defaultRowHeight="24"/>
  <cols>
    <col min="1" max="1" width="39.5703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8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9.710937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0.140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5" t="s">
        <v>83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>
      <c r="A9" s="1" t="s">
        <v>15</v>
      </c>
      <c r="C9" s="6">
        <v>970700</v>
      </c>
      <c r="D9" s="4"/>
      <c r="E9" s="6">
        <v>2007318695613</v>
      </c>
      <c r="F9" s="4"/>
      <c r="G9" s="6">
        <v>2738434219167.3799</v>
      </c>
      <c r="H9" s="4"/>
      <c r="I9" s="6">
        <v>15800</v>
      </c>
      <c r="J9" s="4"/>
      <c r="K9" s="6">
        <v>45748043287</v>
      </c>
      <c r="L9" s="4"/>
      <c r="M9" s="6">
        <v>-3600</v>
      </c>
      <c r="N9" s="4"/>
      <c r="O9" s="6">
        <v>9983013623</v>
      </c>
      <c r="P9" s="4"/>
      <c r="Q9" s="6">
        <v>982900</v>
      </c>
      <c r="R9" s="4"/>
      <c r="S9" s="6">
        <v>3037997</v>
      </c>
      <c r="T9" s="4"/>
      <c r="U9" s="6">
        <v>2045585921631</v>
      </c>
      <c r="V9" s="4"/>
      <c r="W9" s="6">
        <v>2982314692235.8799</v>
      </c>
      <c r="X9" s="4"/>
      <c r="Y9" s="8">
        <v>0.14476113481137859</v>
      </c>
    </row>
    <row r="10" spans="1:25">
      <c r="A10" s="1" t="s">
        <v>16</v>
      </c>
      <c r="C10" s="6">
        <v>352700</v>
      </c>
      <c r="D10" s="4"/>
      <c r="E10" s="6">
        <v>481116970012</v>
      </c>
      <c r="F10" s="4"/>
      <c r="G10" s="6">
        <v>994999226434.875</v>
      </c>
      <c r="H10" s="4"/>
      <c r="I10" s="6">
        <v>13000</v>
      </c>
      <c r="J10" s="4"/>
      <c r="K10" s="6">
        <v>37451819901</v>
      </c>
      <c r="L10" s="4"/>
      <c r="M10" s="6">
        <v>-365700</v>
      </c>
      <c r="N10" s="4"/>
      <c r="O10" s="6">
        <v>987004552200</v>
      </c>
      <c r="P10" s="4"/>
      <c r="Q10" s="6">
        <v>0</v>
      </c>
      <c r="R10" s="4"/>
      <c r="S10" s="6">
        <v>0</v>
      </c>
      <c r="T10" s="4"/>
      <c r="U10" s="6">
        <v>0</v>
      </c>
      <c r="V10" s="4"/>
      <c r="W10" s="6">
        <v>0</v>
      </c>
      <c r="X10" s="4"/>
      <c r="Y10" s="8">
        <v>0</v>
      </c>
    </row>
    <row r="11" spans="1:25">
      <c r="A11" s="1" t="s">
        <v>17</v>
      </c>
      <c r="C11" s="6">
        <v>154300</v>
      </c>
      <c r="D11" s="4"/>
      <c r="E11" s="6">
        <v>278665693270</v>
      </c>
      <c r="F11" s="4"/>
      <c r="G11" s="6">
        <v>435294529738.875</v>
      </c>
      <c r="H11" s="4"/>
      <c r="I11" s="6">
        <v>24000</v>
      </c>
      <c r="J11" s="4"/>
      <c r="K11" s="6">
        <v>69308482535</v>
      </c>
      <c r="L11" s="4"/>
      <c r="M11" s="6">
        <v>-3800</v>
      </c>
      <c r="N11" s="4"/>
      <c r="O11" s="6">
        <v>10911337983</v>
      </c>
      <c r="P11" s="4"/>
      <c r="Q11" s="6">
        <v>174500</v>
      </c>
      <c r="R11" s="4"/>
      <c r="S11" s="6">
        <v>3022055</v>
      </c>
      <c r="T11" s="4"/>
      <c r="U11" s="6">
        <v>340571678638</v>
      </c>
      <c r="V11" s="4"/>
      <c r="W11" s="6">
        <v>526689411753.125</v>
      </c>
      <c r="X11" s="4"/>
      <c r="Y11" s="8">
        <v>2.5565429810949492E-2</v>
      </c>
    </row>
    <row r="12" spans="1:25">
      <c r="A12" s="1" t="s">
        <v>18</v>
      </c>
      <c r="C12" s="6">
        <v>3910600</v>
      </c>
      <c r="D12" s="4"/>
      <c r="E12" s="6">
        <v>6292756314319</v>
      </c>
      <c r="F12" s="4"/>
      <c r="G12" s="6">
        <v>11032163240420.301</v>
      </c>
      <c r="H12" s="4"/>
      <c r="I12" s="6">
        <v>441100</v>
      </c>
      <c r="J12" s="4"/>
      <c r="K12" s="6">
        <v>1244319827392</v>
      </c>
      <c r="L12" s="4"/>
      <c r="M12" s="6">
        <v>-134000</v>
      </c>
      <c r="N12" s="4"/>
      <c r="O12" s="6">
        <v>379647175475</v>
      </c>
      <c r="P12" s="4"/>
      <c r="Q12" s="6">
        <v>4217700</v>
      </c>
      <c r="R12" s="4"/>
      <c r="S12" s="6">
        <v>3033000</v>
      </c>
      <c r="T12" s="4"/>
      <c r="U12" s="6">
        <v>7310523274377</v>
      </c>
      <c r="V12" s="4"/>
      <c r="W12" s="6">
        <v>12776293744875</v>
      </c>
      <c r="X12" s="4"/>
      <c r="Y12" s="8">
        <v>0.62015949758978017</v>
      </c>
    </row>
    <row r="13" spans="1:25">
      <c r="A13" s="1" t="s">
        <v>19</v>
      </c>
      <c r="C13" s="6">
        <v>1031200</v>
      </c>
      <c r="D13" s="4"/>
      <c r="E13" s="6">
        <v>2610874656000</v>
      </c>
      <c r="F13" s="4"/>
      <c r="G13" s="6">
        <v>2909110298553</v>
      </c>
      <c r="H13" s="4"/>
      <c r="I13" s="6">
        <v>19000</v>
      </c>
      <c r="J13" s="4"/>
      <c r="K13" s="6">
        <v>53959322493</v>
      </c>
      <c r="L13" s="4"/>
      <c r="M13" s="6">
        <v>0</v>
      </c>
      <c r="N13" s="4"/>
      <c r="O13" s="6">
        <v>0</v>
      </c>
      <c r="P13" s="4"/>
      <c r="Q13" s="6">
        <v>1050200</v>
      </c>
      <c r="R13" s="4"/>
      <c r="S13" s="6">
        <v>3069000</v>
      </c>
      <c r="T13" s="4"/>
      <c r="U13" s="6">
        <v>2664833978493</v>
      </c>
      <c r="V13" s="4"/>
      <c r="W13" s="6">
        <v>3219034970250</v>
      </c>
      <c r="X13" s="4"/>
      <c r="Y13" s="8">
        <v>0.15625150374105651</v>
      </c>
    </row>
    <row r="14" spans="1:25">
      <c r="A14" s="1" t="s">
        <v>20</v>
      </c>
      <c r="C14" s="6">
        <v>0</v>
      </c>
      <c r="D14" s="4"/>
      <c r="E14" s="6">
        <v>0</v>
      </c>
      <c r="F14" s="4"/>
      <c r="G14" s="6">
        <v>0</v>
      </c>
      <c r="H14" s="4"/>
      <c r="I14" s="6">
        <v>365700</v>
      </c>
      <c r="J14" s="4"/>
      <c r="K14" s="6">
        <v>987004552200</v>
      </c>
      <c r="L14" s="4"/>
      <c r="M14" s="6">
        <v>0</v>
      </c>
      <c r="N14" s="4"/>
      <c r="O14" s="6">
        <v>0</v>
      </c>
      <c r="P14" s="4"/>
      <c r="Q14" s="6">
        <v>365700</v>
      </c>
      <c r="R14" s="4"/>
      <c r="S14" s="6">
        <v>2995304</v>
      </c>
      <c r="T14" s="4"/>
      <c r="U14" s="6">
        <v>987004552200</v>
      </c>
      <c r="V14" s="4"/>
      <c r="W14" s="6">
        <v>1094013444459</v>
      </c>
      <c r="X14" s="4"/>
      <c r="Y14" s="8">
        <v>5.3103258395597902E-2</v>
      </c>
    </row>
    <row r="15" spans="1:25" ht="24.75" thickBot="1">
      <c r="C15" s="4"/>
      <c r="D15" s="4"/>
      <c r="E15" s="7">
        <f>SUM(E9:E14)</f>
        <v>11670732329214</v>
      </c>
      <c r="F15" s="4"/>
      <c r="G15" s="7">
        <f>SUM(SUM(G9:G14))</f>
        <v>18110001514314.43</v>
      </c>
      <c r="H15" s="4"/>
      <c r="I15" s="4"/>
      <c r="J15" s="4"/>
      <c r="K15" s="7">
        <f>SUM(K9:K14)</f>
        <v>2437792047808</v>
      </c>
      <c r="L15" s="4"/>
      <c r="M15" s="4"/>
      <c r="N15" s="4"/>
      <c r="O15" s="7">
        <f>SUM(O9:O14)</f>
        <v>1387546079281</v>
      </c>
      <c r="P15" s="4"/>
      <c r="Q15" s="4"/>
      <c r="R15" s="4"/>
      <c r="S15" s="4"/>
      <c r="T15" s="4"/>
      <c r="U15" s="7">
        <f>SUM(U9:U14)</f>
        <v>13348519405339</v>
      </c>
      <c r="V15" s="4"/>
      <c r="W15" s="7">
        <f>SUM(W9:W14)</f>
        <v>20598346263573.004</v>
      </c>
      <c r="X15" s="4"/>
      <c r="Y15" s="9">
        <f>SUM(Y9:Y14)</f>
        <v>0.99984082434876265</v>
      </c>
    </row>
    <row r="16" spans="1:25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25:25">
      <c r="Y17" s="3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24</v>
      </c>
      <c r="C6" s="15" t="s">
        <v>25</v>
      </c>
      <c r="D6" s="15" t="s">
        <v>25</v>
      </c>
      <c r="E6" s="15" t="s">
        <v>25</v>
      </c>
      <c r="F6" s="15" t="s">
        <v>25</v>
      </c>
      <c r="G6" s="15" t="s">
        <v>25</v>
      </c>
      <c r="H6" s="15" t="s">
        <v>25</v>
      </c>
      <c r="I6" s="15" t="s">
        <v>25</v>
      </c>
      <c r="K6" s="15" t="s">
        <v>83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>
      <c r="A7" s="15" t="s">
        <v>24</v>
      </c>
      <c r="C7" s="15" t="s">
        <v>26</v>
      </c>
      <c r="E7" s="15" t="s">
        <v>27</v>
      </c>
      <c r="G7" s="15" t="s">
        <v>28</v>
      </c>
      <c r="I7" s="15" t="s">
        <v>22</v>
      </c>
      <c r="K7" s="15" t="s">
        <v>29</v>
      </c>
      <c r="M7" s="15" t="s">
        <v>30</v>
      </c>
      <c r="O7" s="15" t="s">
        <v>31</v>
      </c>
      <c r="Q7" s="15" t="s">
        <v>29</v>
      </c>
      <c r="S7" s="15" t="s">
        <v>23</v>
      </c>
    </row>
    <row r="8" spans="1:19">
      <c r="A8" s="1" t="s">
        <v>32</v>
      </c>
      <c r="C8" s="4" t="s">
        <v>33</v>
      </c>
      <c r="D8" s="4"/>
      <c r="E8" s="4" t="s">
        <v>34</v>
      </c>
      <c r="F8" s="4"/>
      <c r="G8" s="4" t="s">
        <v>35</v>
      </c>
      <c r="H8" s="4"/>
      <c r="I8" s="6">
        <v>8</v>
      </c>
      <c r="J8" s="4"/>
      <c r="K8" s="6">
        <v>981399</v>
      </c>
      <c r="L8" s="4"/>
      <c r="M8" s="6">
        <v>3879</v>
      </c>
      <c r="N8" s="4"/>
      <c r="O8" s="6">
        <v>0</v>
      </c>
      <c r="P8" s="4"/>
      <c r="Q8" s="6">
        <v>985278</v>
      </c>
      <c r="R8" s="4"/>
      <c r="S8" s="10">
        <v>4.7825255247545311E-8</v>
      </c>
    </row>
    <row r="9" spans="1:19">
      <c r="A9" s="1" t="s">
        <v>36</v>
      </c>
      <c r="C9" s="4" t="s">
        <v>37</v>
      </c>
      <c r="D9" s="4"/>
      <c r="E9" s="4" t="s">
        <v>34</v>
      </c>
      <c r="F9" s="4"/>
      <c r="G9" s="4" t="s">
        <v>38</v>
      </c>
      <c r="H9" s="4"/>
      <c r="I9" s="6">
        <v>8</v>
      </c>
      <c r="J9" s="4"/>
      <c r="K9" s="6">
        <v>10667918</v>
      </c>
      <c r="L9" s="4"/>
      <c r="M9" s="6">
        <v>51395</v>
      </c>
      <c r="N9" s="4"/>
      <c r="O9" s="6">
        <v>420000</v>
      </c>
      <c r="P9" s="4"/>
      <c r="Q9" s="6">
        <v>10299313</v>
      </c>
      <c r="R9" s="4"/>
      <c r="S9" s="10">
        <v>4.9992720135775036E-7</v>
      </c>
    </row>
    <row r="10" spans="1:19">
      <c r="A10" s="1" t="s">
        <v>39</v>
      </c>
      <c r="C10" s="4" t="s">
        <v>40</v>
      </c>
      <c r="D10" s="4"/>
      <c r="E10" s="4" t="s">
        <v>34</v>
      </c>
      <c r="F10" s="4"/>
      <c r="G10" s="4" t="s">
        <v>41</v>
      </c>
      <c r="H10" s="4"/>
      <c r="I10" s="6">
        <v>8</v>
      </c>
      <c r="J10" s="4"/>
      <c r="K10" s="6">
        <v>12037292677</v>
      </c>
      <c r="L10" s="4"/>
      <c r="M10" s="6">
        <v>1882260403811</v>
      </c>
      <c r="N10" s="4"/>
      <c r="O10" s="6">
        <v>1891029703916</v>
      </c>
      <c r="P10" s="4"/>
      <c r="Q10" s="6">
        <v>3267992572</v>
      </c>
      <c r="R10" s="4"/>
      <c r="S10" s="10">
        <v>1.5862789882955074E-4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12048941994</v>
      </c>
      <c r="L11" s="4"/>
      <c r="M11" s="7">
        <f>SUM(SUM(M8:M10))</f>
        <v>1882260459085</v>
      </c>
      <c r="N11" s="4"/>
      <c r="O11" s="7">
        <f>SUM(O8:O10)</f>
        <v>1891030123916</v>
      </c>
      <c r="P11" s="4"/>
      <c r="Q11" s="7">
        <f>SUM(Q8:Q10)</f>
        <v>3279277163</v>
      </c>
      <c r="R11" s="4"/>
      <c r="S11" s="11">
        <f>SUM(S8:S10)</f>
        <v>1.5917565128615603E-4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2"/>
  <sheetViews>
    <sheetView rightToLeft="1" workbookViewId="0">
      <selection activeCell="E18" sqref="E18"/>
    </sheetView>
  </sheetViews>
  <sheetFormatPr defaultRowHeight="24"/>
  <cols>
    <col min="1" max="1" width="26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ht="24.75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1" ht="24.75">
      <c r="A6" s="15" t="s">
        <v>43</v>
      </c>
      <c r="B6" s="15" t="s">
        <v>43</v>
      </c>
      <c r="C6" s="15" t="s">
        <v>43</v>
      </c>
      <c r="D6" s="15" t="s">
        <v>43</v>
      </c>
      <c r="E6" s="15" t="s">
        <v>43</v>
      </c>
      <c r="F6" s="15" t="s">
        <v>43</v>
      </c>
      <c r="G6" s="15" t="s">
        <v>43</v>
      </c>
      <c r="I6" s="15" t="s">
        <v>44</v>
      </c>
      <c r="J6" s="15" t="s">
        <v>44</v>
      </c>
      <c r="K6" s="15" t="s">
        <v>44</v>
      </c>
      <c r="L6" s="15" t="s">
        <v>44</v>
      </c>
      <c r="M6" s="15" t="s">
        <v>44</v>
      </c>
      <c r="O6" s="15" t="s">
        <v>45</v>
      </c>
      <c r="P6" s="15" t="s">
        <v>45</v>
      </c>
      <c r="Q6" s="15" t="s">
        <v>45</v>
      </c>
      <c r="R6" s="15" t="s">
        <v>45</v>
      </c>
      <c r="S6" s="15" t="s">
        <v>45</v>
      </c>
    </row>
    <row r="7" spans="1:21" ht="24.75">
      <c r="A7" s="15" t="s">
        <v>46</v>
      </c>
      <c r="C7" s="15" t="s">
        <v>47</v>
      </c>
      <c r="E7" s="15" t="s">
        <v>21</v>
      </c>
      <c r="G7" s="15" t="s">
        <v>22</v>
      </c>
      <c r="I7" s="15" t="s">
        <v>48</v>
      </c>
      <c r="K7" s="15" t="s">
        <v>49</v>
      </c>
      <c r="M7" s="15" t="s">
        <v>50</v>
      </c>
      <c r="O7" s="15" t="s">
        <v>48</v>
      </c>
      <c r="Q7" s="15" t="s">
        <v>49</v>
      </c>
      <c r="S7" s="15" t="s">
        <v>50</v>
      </c>
    </row>
    <row r="8" spans="1:21">
      <c r="A8" s="1" t="s">
        <v>32</v>
      </c>
      <c r="C8" s="6">
        <v>9</v>
      </c>
      <c r="D8" s="4"/>
      <c r="E8" s="4" t="s">
        <v>84</v>
      </c>
      <c r="F8" s="4"/>
      <c r="G8" s="6">
        <v>8</v>
      </c>
      <c r="H8" s="4"/>
      <c r="I8" s="6">
        <v>3879</v>
      </c>
      <c r="J8" s="4"/>
      <c r="K8" s="6">
        <v>0</v>
      </c>
      <c r="L8" s="4"/>
      <c r="M8" s="6">
        <v>3879</v>
      </c>
      <c r="N8" s="4"/>
      <c r="O8" s="6">
        <v>40222</v>
      </c>
      <c r="P8" s="4"/>
      <c r="Q8" s="6">
        <v>0</v>
      </c>
      <c r="R8" s="4"/>
      <c r="S8" s="6">
        <v>40222</v>
      </c>
      <c r="T8" s="4"/>
      <c r="U8" s="4"/>
    </row>
    <row r="9" spans="1:21">
      <c r="A9" s="1" t="s">
        <v>36</v>
      </c>
      <c r="C9" s="6">
        <v>17</v>
      </c>
      <c r="D9" s="4"/>
      <c r="E9" s="4" t="s">
        <v>84</v>
      </c>
      <c r="F9" s="4"/>
      <c r="G9" s="6">
        <v>8</v>
      </c>
      <c r="H9" s="4"/>
      <c r="I9" s="6">
        <v>51395</v>
      </c>
      <c r="J9" s="4"/>
      <c r="K9" s="6">
        <v>0</v>
      </c>
      <c r="L9" s="4"/>
      <c r="M9" s="6">
        <v>51395</v>
      </c>
      <c r="N9" s="4"/>
      <c r="O9" s="6">
        <v>30369803</v>
      </c>
      <c r="P9" s="4"/>
      <c r="Q9" s="6">
        <v>0</v>
      </c>
      <c r="R9" s="4"/>
      <c r="S9" s="6">
        <v>30369803</v>
      </c>
      <c r="T9" s="4"/>
      <c r="U9" s="4"/>
    </row>
    <row r="10" spans="1:21">
      <c r="A10" s="1" t="s">
        <v>39</v>
      </c>
      <c r="C10" s="6">
        <v>1</v>
      </c>
      <c r="D10" s="4"/>
      <c r="E10" s="4" t="s">
        <v>84</v>
      </c>
      <c r="F10" s="4"/>
      <c r="G10" s="6">
        <v>8</v>
      </c>
      <c r="H10" s="4"/>
      <c r="I10" s="6">
        <v>1073884</v>
      </c>
      <c r="J10" s="4"/>
      <c r="K10" s="6">
        <v>0</v>
      </c>
      <c r="L10" s="4"/>
      <c r="M10" s="6">
        <v>1073884</v>
      </c>
      <c r="N10" s="4"/>
      <c r="O10" s="6">
        <v>13104137</v>
      </c>
      <c r="P10" s="4"/>
      <c r="Q10" s="6">
        <v>0</v>
      </c>
      <c r="R10" s="4"/>
      <c r="S10" s="6">
        <v>13104137</v>
      </c>
      <c r="T10" s="4"/>
      <c r="U10" s="4"/>
    </row>
    <row r="11" spans="1:21" ht="24.75" thickBot="1">
      <c r="C11" s="4"/>
      <c r="D11" s="4"/>
      <c r="E11" s="4"/>
      <c r="F11" s="4"/>
      <c r="G11" s="4"/>
      <c r="H11" s="4"/>
      <c r="I11" s="7">
        <f>SUM(I8:I10)</f>
        <v>1129158</v>
      </c>
      <c r="J11" s="4"/>
      <c r="K11" s="7">
        <f>SUM(SUM(K8:K10))</f>
        <v>0</v>
      </c>
      <c r="L11" s="4"/>
      <c r="M11" s="7">
        <f>SUM(M8:M10)</f>
        <v>1129158</v>
      </c>
      <c r="N11" s="4"/>
      <c r="O11" s="7">
        <f>SUM(O8:O10)</f>
        <v>43514162</v>
      </c>
      <c r="P11" s="4"/>
      <c r="Q11" s="7">
        <f>SUM(Q8:Q10)</f>
        <v>0</v>
      </c>
      <c r="R11" s="4"/>
      <c r="S11" s="7">
        <f>SUM(S8:S10)</f>
        <v>43514162</v>
      </c>
      <c r="T11" s="4"/>
      <c r="U11" s="4"/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tabSelected="1" workbookViewId="0">
      <selection activeCell="G7" sqref="G7:G9"/>
    </sheetView>
  </sheetViews>
  <sheetFormatPr defaultRowHeight="24"/>
  <cols>
    <col min="1" max="1" width="31.42578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42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5" t="s">
        <v>46</v>
      </c>
      <c r="C6" s="15" t="s">
        <v>29</v>
      </c>
      <c r="E6" s="15" t="s">
        <v>72</v>
      </c>
      <c r="G6" s="15" t="s">
        <v>13</v>
      </c>
    </row>
    <row r="7" spans="1:7">
      <c r="A7" s="1" t="s">
        <v>80</v>
      </c>
      <c r="C7" s="6">
        <v>1903072365747</v>
      </c>
      <c r="D7" s="4"/>
      <c r="E7" s="8">
        <f>C7/$C$10</f>
        <v>0.9282321908113107</v>
      </c>
      <c r="F7" s="4"/>
      <c r="G7" s="8">
        <v>9.2374864400098428E-2</v>
      </c>
    </row>
    <row r="8" spans="1:7">
      <c r="A8" s="1" t="s">
        <v>81</v>
      </c>
      <c r="C8" s="6">
        <v>147138062705</v>
      </c>
      <c r="D8" s="4"/>
      <c r="E8" s="8">
        <f t="shared" ref="E8:E9" si="0">C8/$C$10</f>
        <v>7.1767258436745793E-2</v>
      </c>
      <c r="F8" s="4"/>
      <c r="G8" s="8">
        <v>7.1420608249610279E-3</v>
      </c>
    </row>
    <row r="9" spans="1:7">
      <c r="A9" s="1" t="s">
        <v>82</v>
      </c>
      <c r="C9" s="6">
        <v>1129158</v>
      </c>
      <c r="D9" s="4"/>
      <c r="E9" s="8">
        <f t="shared" si="0"/>
        <v>5.5075194352932882E-7</v>
      </c>
      <c r="F9" s="4"/>
      <c r="G9" s="8">
        <v>5.4809170168021372E-8</v>
      </c>
    </row>
    <row r="10" spans="1:7" ht="24.75" thickBot="1">
      <c r="C10" s="7">
        <f>SUM(C7:C9)</f>
        <v>2050211557610</v>
      </c>
      <c r="D10" s="4"/>
      <c r="E10" s="9">
        <f>SUM(E7:E9)</f>
        <v>1</v>
      </c>
      <c r="F10" s="4"/>
      <c r="G10" s="9">
        <f>SUM(G7:G9)</f>
        <v>9.9516980034229624E-2</v>
      </c>
    </row>
    <row r="11" spans="1:7" ht="24.75" thickTop="1">
      <c r="C11" s="4"/>
      <c r="D11" s="4"/>
      <c r="E11" s="4"/>
      <c r="F11" s="4"/>
      <c r="G11" s="4"/>
    </row>
    <row r="12" spans="1:7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4"/>
  <sheetViews>
    <sheetView rightToLeft="1" workbookViewId="0">
      <selection activeCell="Q14" sqref="Q14"/>
    </sheetView>
  </sheetViews>
  <sheetFormatPr defaultRowHeight="24"/>
  <cols>
    <col min="1" max="1" width="39.5703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K6" s="15" t="s">
        <v>45</v>
      </c>
      <c r="L6" s="15" t="s">
        <v>45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</row>
    <row r="7" spans="1:17" ht="24.75">
      <c r="A7" s="15" t="s">
        <v>3</v>
      </c>
      <c r="C7" s="15" t="s">
        <v>7</v>
      </c>
      <c r="E7" s="15" t="s">
        <v>52</v>
      </c>
      <c r="G7" s="15" t="s">
        <v>53</v>
      </c>
      <c r="I7" s="15" t="s">
        <v>54</v>
      </c>
      <c r="K7" s="15" t="s">
        <v>7</v>
      </c>
      <c r="M7" s="15" t="s">
        <v>52</v>
      </c>
      <c r="O7" s="15" t="s">
        <v>53</v>
      </c>
      <c r="Q7" s="15" t="s">
        <v>54</v>
      </c>
    </row>
    <row r="8" spans="1:17">
      <c r="A8" s="1" t="s">
        <v>17</v>
      </c>
      <c r="C8" s="6">
        <v>174500</v>
      </c>
      <c r="D8" s="4"/>
      <c r="E8" s="6">
        <v>526689411753</v>
      </c>
      <c r="F8" s="4"/>
      <c r="G8" s="6">
        <v>497110039345</v>
      </c>
      <c r="H8" s="4"/>
      <c r="I8" s="6">
        <v>29579372408</v>
      </c>
      <c r="J8" s="4"/>
      <c r="K8" s="6">
        <v>174500</v>
      </c>
      <c r="L8" s="4"/>
      <c r="M8" s="6">
        <v>526689411753</v>
      </c>
      <c r="N8" s="4"/>
      <c r="O8" s="6">
        <v>344712402785</v>
      </c>
      <c r="P8" s="4"/>
      <c r="Q8" s="6">
        <v>181977008968</v>
      </c>
    </row>
    <row r="9" spans="1:17">
      <c r="A9" s="1" t="s">
        <v>18</v>
      </c>
      <c r="C9" s="6">
        <v>4217700</v>
      </c>
      <c r="D9" s="4"/>
      <c r="E9" s="6">
        <v>12776293744875</v>
      </c>
      <c r="F9" s="4"/>
      <c r="G9" s="6">
        <v>12050365657820</v>
      </c>
      <c r="H9" s="4"/>
      <c r="I9" s="6">
        <v>725928087055</v>
      </c>
      <c r="J9" s="4"/>
      <c r="K9" s="6">
        <v>4217700</v>
      </c>
      <c r="L9" s="4"/>
      <c r="M9" s="6">
        <v>12776293744875</v>
      </c>
      <c r="N9" s="4"/>
      <c r="O9" s="6">
        <v>7297368090716</v>
      </c>
      <c r="P9" s="4"/>
      <c r="Q9" s="6">
        <v>5478925654159</v>
      </c>
    </row>
    <row r="10" spans="1:17">
      <c r="A10" s="1" t="s">
        <v>15</v>
      </c>
      <c r="C10" s="6">
        <v>982900</v>
      </c>
      <c r="D10" s="4"/>
      <c r="E10" s="6">
        <v>2982314692235</v>
      </c>
      <c r="F10" s="4"/>
      <c r="G10" s="6">
        <v>2776701445185</v>
      </c>
      <c r="H10" s="4"/>
      <c r="I10" s="6">
        <v>205613247050</v>
      </c>
      <c r="J10" s="4"/>
      <c r="K10" s="6">
        <v>982900</v>
      </c>
      <c r="L10" s="4"/>
      <c r="M10" s="6">
        <v>2982314692235</v>
      </c>
      <c r="N10" s="4"/>
      <c r="O10" s="6">
        <v>2045585921631</v>
      </c>
      <c r="P10" s="4"/>
      <c r="Q10" s="6">
        <v>936728770604</v>
      </c>
    </row>
    <row r="11" spans="1:17">
      <c r="A11" s="1" t="s">
        <v>19</v>
      </c>
      <c r="C11" s="6">
        <v>1050200</v>
      </c>
      <c r="D11" s="4"/>
      <c r="E11" s="6">
        <v>3219034970250</v>
      </c>
      <c r="F11" s="4"/>
      <c r="G11" s="6">
        <v>2963069621046</v>
      </c>
      <c r="H11" s="4"/>
      <c r="I11" s="6">
        <v>255965349204</v>
      </c>
      <c r="J11" s="4"/>
      <c r="K11" s="6">
        <v>1050200</v>
      </c>
      <c r="L11" s="4"/>
      <c r="M11" s="6">
        <v>3219034970250</v>
      </c>
      <c r="N11" s="4"/>
      <c r="O11" s="6">
        <v>2664833978493</v>
      </c>
      <c r="P11" s="4"/>
      <c r="Q11" s="6">
        <v>554200991757</v>
      </c>
    </row>
    <row r="12" spans="1:17">
      <c r="A12" s="1" t="s">
        <v>20</v>
      </c>
      <c r="C12" s="6">
        <v>365700</v>
      </c>
      <c r="D12" s="4"/>
      <c r="E12" s="6">
        <v>1094013444459</v>
      </c>
      <c r="F12" s="4"/>
      <c r="G12" s="6">
        <v>987004552200</v>
      </c>
      <c r="H12" s="4"/>
      <c r="I12" s="6">
        <v>107008892259</v>
      </c>
      <c r="J12" s="4"/>
      <c r="K12" s="6">
        <v>365700</v>
      </c>
      <c r="L12" s="4"/>
      <c r="M12" s="6">
        <v>1094013444459</v>
      </c>
      <c r="N12" s="4"/>
      <c r="O12" s="6">
        <v>987004552200</v>
      </c>
      <c r="P12" s="4"/>
      <c r="Q12" s="6">
        <v>107008892259</v>
      </c>
    </row>
    <row r="13" spans="1:17" ht="24.75" thickBot="1">
      <c r="C13" s="4"/>
      <c r="D13" s="4"/>
      <c r="E13" s="7">
        <f>SUM(E8:E12)</f>
        <v>20598346263572</v>
      </c>
      <c r="F13" s="4"/>
      <c r="G13" s="7">
        <f>SUM(SUM(G8:G12))</f>
        <v>19274251315596</v>
      </c>
      <c r="H13" s="4"/>
      <c r="I13" s="7">
        <f>SUM(I8:I12)</f>
        <v>1324094947976</v>
      </c>
      <c r="J13" s="4"/>
      <c r="K13" s="4"/>
      <c r="L13" s="4"/>
      <c r="M13" s="7">
        <f>SUM(M8:M12)</f>
        <v>20598346263572</v>
      </c>
      <c r="N13" s="4"/>
      <c r="O13" s="7">
        <f>SUM(O8:O12)</f>
        <v>13339504945825</v>
      </c>
      <c r="P13" s="4"/>
      <c r="Q13" s="7">
        <f>SUM(Q8:Q12)</f>
        <v>7258841317747</v>
      </c>
    </row>
    <row r="14" spans="1:17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6"/>
  <sheetViews>
    <sheetView rightToLeft="1" topLeftCell="A4" workbookViewId="0">
      <selection activeCell="Q26" sqref="Q26"/>
    </sheetView>
  </sheetViews>
  <sheetFormatPr defaultRowHeight="24"/>
  <cols>
    <col min="1" max="1" width="31.42578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K6" s="15" t="s">
        <v>45</v>
      </c>
      <c r="L6" s="15" t="s">
        <v>45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</row>
    <row r="7" spans="1:17" ht="24.75">
      <c r="A7" s="15" t="s">
        <v>3</v>
      </c>
      <c r="C7" s="15" t="s">
        <v>7</v>
      </c>
      <c r="E7" s="15" t="s">
        <v>52</v>
      </c>
      <c r="G7" s="15" t="s">
        <v>53</v>
      </c>
      <c r="I7" s="15" t="s">
        <v>55</v>
      </c>
      <c r="K7" s="15" t="s">
        <v>7</v>
      </c>
      <c r="M7" s="15" t="s">
        <v>52</v>
      </c>
      <c r="O7" s="15" t="s">
        <v>53</v>
      </c>
      <c r="Q7" s="15" t="s">
        <v>55</v>
      </c>
    </row>
    <row r="8" spans="1:17">
      <c r="A8" s="1" t="s">
        <v>15</v>
      </c>
      <c r="C8" s="12">
        <v>3600</v>
      </c>
      <c r="D8" s="12"/>
      <c r="E8" s="12">
        <v>9983013623</v>
      </c>
      <c r="F8" s="12"/>
      <c r="G8" s="12">
        <v>7480817269</v>
      </c>
      <c r="H8" s="12"/>
      <c r="I8" s="12">
        <v>2502196354</v>
      </c>
      <c r="J8" s="12"/>
      <c r="K8" s="12">
        <v>3600</v>
      </c>
      <c r="L8" s="12"/>
      <c r="M8" s="12">
        <v>9983013623</v>
      </c>
      <c r="N8" s="12"/>
      <c r="O8" s="12">
        <v>7480817269</v>
      </c>
      <c r="P8" s="12"/>
      <c r="Q8" s="12">
        <v>2502196354</v>
      </c>
    </row>
    <row r="9" spans="1:17">
      <c r="A9" s="1" t="s">
        <v>18</v>
      </c>
      <c r="C9" s="12">
        <v>134000</v>
      </c>
      <c r="D9" s="12"/>
      <c r="E9" s="12">
        <v>379647175475</v>
      </c>
      <c r="F9" s="12"/>
      <c r="G9" s="12">
        <v>226117409992</v>
      </c>
      <c r="H9" s="12"/>
      <c r="I9" s="12">
        <v>153529765483</v>
      </c>
      <c r="J9" s="12"/>
      <c r="K9" s="12">
        <v>647000</v>
      </c>
      <c r="L9" s="12"/>
      <c r="M9" s="12">
        <v>1137840554513</v>
      </c>
      <c r="N9" s="12"/>
      <c r="O9" s="12">
        <v>946559237603</v>
      </c>
      <c r="P9" s="12"/>
      <c r="Q9" s="12">
        <v>191281316910</v>
      </c>
    </row>
    <row r="10" spans="1:17">
      <c r="A10" s="1" t="s">
        <v>17</v>
      </c>
      <c r="C10" s="12">
        <v>3800</v>
      </c>
      <c r="D10" s="12"/>
      <c r="E10" s="12">
        <v>10911337983</v>
      </c>
      <c r="F10" s="12"/>
      <c r="G10" s="12">
        <v>7492972928</v>
      </c>
      <c r="H10" s="12"/>
      <c r="I10" s="12">
        <v>3418365055</v>
      </c>
      <c r="J10" s="12"/>
      <c r="K10" s="12">
        <v>52100</v>
      </c>
      <c r="L10" s="12"/>
      <c r="M10" s="12">
        <v>84151522696</v>
      </c>
      <c r="N10" s="12"/>
      <c r="O10" s="12">
        <v>74160143388</v>
      </c>
      <c r="P10" s="12"/>
      <c r="Q10" s="12">
        <v>9991379308</v>
      </c>
    </row>
    <row r="11" spans="1:17">
      <c r="A11" s="1" t="s">
        <v>16</v>
      </c>
      <c r="C11" s="12">
        <v>365700</v>
      </c>
      <c r="D11" s="12"/>
      <c r="E11" s="12">
        <v>987004552200</v>
      </c>
      <c r="F11" s="12"/>
      <c r="G11" s="12">
        <v>567477461321</v>
      </c>
      <c r="H11" s="12"/>
      <c r="I11" s="12">
        <v>419527090879</v>
      </c>
      <c r="J11" s="12"/>
      <c r="K11" s="12">
        <v>411800</v>
      </c>
      <c r="L11" s="12"/>
      <c r="M11" s="12">
        <v>1055570612133</v>
      </c>
      <c r="N11" s="12"/>
      <c r="O11" s="12">
        <v>630983909583</v>
      </c>
      <c r="P11" s="12"/>
      <c r="Q11" s="12">
        <v>424586702550</v>
      </c>
    </row>
    <row r="12" spans="1:17">
      <c r="A12" s="1" t="s">
        <v>56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v>0</v>
      </c>
      <c r="J12" s="12"/>
      <c r="K12" s="12">
        <v>1043000</v>
      </c>
      <c r="L12" s="12"/>
      <c r="M12" s="12">
        <v>2628532124371</v>
      </c>
      <c r="N12" s="12"/>
      <c r="O12" s="12">
        <v>1526557522424</v>
      </c>
      <c r="P12" s="12"/>
      <c r="Q12" s="12">
        <v>1101974601947</v>
      </c>
    </row>
    <row r="13" spans="1:17">
      <c r="A13" s="1" t="s">
        <v>57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v>0</v>
      </c>
      <c r="J13" s="12"/>
      <c r="K13" s="12">
        <v>955300</v>
      </c>
      <c r="L13" s="12"/>
      <c r="M13" s="12">
        <v>1949724737773</v>
      </c>
      <c r="N13" s="12"/>
      <c r="O13" s="12">
        <v>1319396255268</v>
      </c>
      <c r="P13" s="12"/>
      <c r="Q13" s="12">
        <v>630328482505</v>
      </c>
    </row>
    <row r="14" spans="1:17">
      <c r="A14" s="1" t="s">
        <v>58</v>
      </c>
      <c r="C14" s="12">
        <v>139000</v>
      </c>
      <c r="D14" s="12"/>
      <c r="E14" s="12">
        <v>392288932514</v>
      </c>
      <c r="F14" s="12"/>
      <c r="G14" s="12">
        <v>245150869809</v>
      </c>
      <c r="H14" s="12"/>
      <c r="I14" s="12">
        <v>147138062705</v>
      </c>
      <c r="J14" s="12"/>
      <c r="K14" s="12">
        <v>139000</v>
      </c>
      <c r="L14" s="12"/>
      <c r="M14" s="12">
        <v>392288932514</v>
      </c>
      <c r="N14" s="12"/>
      <c r="O14" s="12">
        <v>245150869809</v>
      </c>
      <c r="P14" s="12"/>
      <c r="Q14" s="12">
        <v>147138062705</v>
      </c>
    </row>
    <row r="15" spans="1:17">
      <c r="A15" s="1" t="s">
        <v>59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v>0</v>
      </c>
      <c r="J15" s="12"/>
      <c r="K15" s="12">
        <v>74000</v>
      </c>
      <c r="L15" s="12"/>
      <c r="M15" s="12">
        <v>47603010393</v>
      </c>
      <c r="N15" s="12"/>
      <c r="O15" s="12">
        <v>47559318310</v>
      </c>
      <c r="P15" s="12"/>
      <c r="Q15" s="12">
        <v>43692083</v>
      </c>
    </row>
    <row r="16" spans="1:17">
      <c r="A16" s="1" t="s">
        <v>60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v>0</v>
      </c>
      <c r="J16" s="12"/>
      <c r="K16" s="12">
        <v>51300</v>
      </c>
      <c r="L16" s="12"/>
      <c r="M16" s="12">
        <v>31004803369</v>
      </c>
      <c r="N16" s="12"/>
      <c r="O16" s="12">
        <v>31328360705</v>
      </c>
      <c r="P16" s="12"/>
      <c r="Q16" s="12">
        <v>-323557336</v>
      </c>
    </row>
    <row r="17" spans="1:17">
      <c r="A17" s="1" t="s">
        <v>61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0</v>
      </c>
      <c r="J17" s="12"/>
      <c r="K17" s="12">
        <v>26900</v>
      </c>
      <c r="L17" s="12"/>
      <c r="M17" s="12">
        <v>26316610251</v>
      </c>
      <c r="N17" s="12"/>
      <c r="O17" s="12">
        <v>24982881031</v>
      </c>
      <c r="P17" s="12"/>
      <c r="Q17" s="12">
        <v>1333729220</v>
      </c>
    </row>
    <row r="18" spans="1:17">
      <c r="A18" s="1" t="s">
        <v>62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v>0</v>
      </c>
      <c r="J18" s="12"/>
      <c r="K18" s="12">
        <v>16800</v>
      </c>
      <c r="L18" s="12"/>
      <c r="M18" s="12">
        <v>10850832930</v>
      </c>
      <c r="N18" s="12"/>
      <c r="O18" s="12">
        <v>10632472515</v>
      </c>
      <c r="P18" s="12"/>
      <c r="Q18" s="12">
        <v>218360415</v>
      </c>
    </row>
    <row r="19" spans="1:17">
      <c r="A19" s="1" t="s">
        <v>63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v>0</v>
      </c>
      <c r="J19" s="12"/>
      <c r="K19" s="12">
        <v>60900</v>
      </c>
      <c r="L19" s="12"/>
      <c r="M19" s="12">
        <v>54869799049</v>
      </c>
      <c r="N19" s="12"/>
      <c r="O19" s="12">
        <v>52912507869</v>
      </c>
      <c r="P19" s="12"/>
      <c r="Q19" s="12">
        <v>1957291180</v>
      </c>
    </row>
    <row r="20" spans="1:17">
      <c r="A20" s="1" t="s">
        <v>64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v>0</v>
      </c>
      <c r="J20" s="12"/>
      <c r="K20" s="12">
        <v>69100</v>
      </c>
      <c r="L20" s="12"/>
      <c r="M20" s="12">
        <v>63881047467</v>
      </c>
      <c r="N20" s="12"/>
      <c r="O20" s="12">
        <v>62109640586</v>
      </c>
      <c r="P20" s="12"/>
      <c r="Q20" s="12">
        <v>1771406881</v>
      </c>
    </row>
    <row r="21" spans="1:17">
      <c r="A21" s="1" t="s">
        <v>65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v>0</v>
      </c>
      <c r="J21" s="12"/>
      <c r="K21" s="12">
        <v>3900</v>
      </c>
      <c r="L21" s="12"/>
      <c r="M21" s="12">
        <v>3690524974</v>
      </c>
      <c r="N21" s="12"/>
      <c r="O21" s="12">
        <v>3583294410</v>
      </c>
      <c r="P21" s="12"/>
      <c r="Q21" s="12">
        <v>107230564</v>
      </c>
    </row>
    <row r="22" spans="1:17">
      <c r="A22" s="1" t="s">
        <v>66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v>0</v>
      </c>
      <c r="J22" s="12"/>
      <c r="K22" s="12">
        <v>20000</v>
      </c>
      <c r="L22" s="12"/>
      <c r="M22" s="12">
        <v>12048215865</v>
      </c>
      <c r="N22" s="12"/>
      <c r="O22" s="12">
        <v>12180791831</v>
      </c>
      <c r="P22" s="12"/>
      <c r="Q22" s="12">
        <v>-132575966</v>
      </c>
    </row>
    <row r="23" spans="1:17">
      <c r="A23" s="1" t="s">
        <v>67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v>0</v>
      </c>
      <c r="J23" s="12"/>
      <c r="K23" s="12">
        <v>50000</v>
      </c>
      <c r="L23" s="12"/>
      <c r="M23" s="12">
        <v>33057039332</v>
      </c>
      <c r="N23" s="12"/>
      <c r="O23" s="12">
        <v>32637583365</v>
      </c>
      <c r="P23" s="12"/>
      <c r="Q23" s="12">
        <v>419455967</v>
      </c>
    </row>
    <row r="24" spans="1:17">
      <c r="A24" s="1" t="s">
        <v>68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v>0</v>
      </c>
      <c r="J24" s="12"/>
      <c r="K24" s="12">
        <v>100000</v>
      </c>
      <c r="L24" s="12"/>
      <c r="M24" s="12">
        <v>84372284049</v>
      </c>
      <c r="N24" s="12"/>
      <c r="O24" s="12">
        <v>82750995900</v>
      </c>
      <c r="P24" s="12"/>
      <c r="Q24" s="12">
        <v>1621288149</v>
      </c>
    </row>
    <row r="25" spans="1:17" ht="24.75" thickBot="1">
      <c r="C25" s="12"/>
      <c r="D25" s="12"/>
      <c r="E25" s="13">
        <f>SUM(SUM(E8:E24))</f>
        <v>1779835011795</v>
      </c>
      <c r="F25" s="12"/>
      <c r="G25" s="13">
        <f>SUM(G8:G24)</f>
        <v>1053719531319</v>
      </c>
      <c r="H25" s="12"/>
      <c r="I25" s="13">
        <f>SUM(I8:I24)</f>
        <v>726115480476</v>
      </c>
      <c r="J25" s="12"/>
      <c r="K25" s="12"/>
      <c r="L25" s="12"/>
      <c r="M25" s="13">
        <f>SUM(M8:M24)</f>
        <v>7625785665302</v>
      </c>
      <c r="N25" s="12"/>
      <c r="O25" s="13">
        <f>SUM(O8:O24)</f>
        <v>5110966601866</v>
      </c>
      <c r="P25" s="12"/>
      <c r="Q25" s="13">
        <f>SUM(Q8:Q24)</f>
        <v>2514819063436</v>
      </c>
    </row>
    <row r="26" spans="1:17" ht="24.75" thickTop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7"/>
  <sheetViews>
    <sheetView rightToLeft="1" workbookViewId="0">
      <selection activeCell="U8" sqref="U8"/>
    </sheetView>
  </sheetViews>
  <sheetFormatPr defaultRowHeight="24"/>
  <cols>
    <col min="1" max="1" width="31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1.570312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.5703125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3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J6" s="15" t="s">
        <v>44</v>
      </c>
      <c r="K6" s="15" t="s">
        <v>44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  <c r="R6" s="15" t="s">
        <v>45</v>
      </c>
      <c r="S6" s="15" t="s">
        <v>45</v>
      </c>
      <c r="T6" s="15" t="s">
        <v>45</v>
      </c>
      <c r="U6" s="15" t="s">
        <v>45</v>
      </c>
    </row>
    <row r="7" spans="1:21" ht="24.75">
      <c r="A7" s="15" t="s">
        <v>3</v>
      </c>
      <c r="C7" s="15" t="s">
        <v>69</v>
      </c>
      <c r="E7" s="15" t="s">
        <v>70</v>
      </c>
      <c r="G7" s="15" t="s">
        <v>71</v>
      </c>
      <c r="I7" s="15" t="s">
        <v>29</v>
      </c>
      <c r="K7" s="15" t="s">
        <v>72</v>
      </c>
      <c r="M7" s="15" t="s">
        <v>69</v>
      </c>
      <c r="O7" s="15" t="s">
        <v>70</v>
      </c>
      <c r="Q7" s="15" t="s">
        <v>71</v>
      </c>
      <c r="S7" s="15" t="s">
        <v>29</v>
      </c>
      <c r="U7" s="15" t="s">
        <v>72</v>
      </c>
    </row>
    <row r="8" spans="1:21">
      <c r="A8" s="1" t="s">
        <v>15</v>
      </c>
      <c r="C8" s="6">
        <v>0</v>
      </c>
      <c r="D8" s="4"/>
      <c r="E8" s="6">
        <v>205613247050</v>
      </c>
      <c r="F8" s="4"/>
      <c r="G8" s="6">
        <v>2502196354</v>
      </c>
      <c r="H8" s="4"/>
      <c r="I8" s="6">
        <f>G8+E8+C8</f>
        <v>208115443404</v>
      </c>
      <c r="J8" s="4"/>
      <c r="K8" s="8">
        <f>I8/$I$16</f>
        <v>0.10935760885914071</v>
      </c>
      <c r="L8" s="4"/>
      <c r="M8" s="6">
        <v>0</v>
      </c>
      <c r="N8" s="4"/>
      <c r="O8" s="6">
        <v>936728770604</v>
      </c>
      <c r="P8" s="4"/>
      <c r="Q8" s="6">
        <v>2502196354</v>
      </c>
      <c r="R8" s="4"/>
      <c r="S8" s="6">
        <f>M8+O8+Q8</f>
        <v>939230966958</v>
      </c>
      <c r="T8" s="4"/>
      <c r="U8" s="8">
        <f>S8/$S$16</f>
        <v>9.7638170527631324E-2</v>
      </c>
    </row>
    <row r="9" spans="1:21">
      <c r="A9" s="1" t="s">
        <v>18</v>
      </c>
      <c r="C9" s="6">
        <v>0</v>
      </c>
      <c r="D9" s="4"/>
      <c r="E9" s="6">
        <v>725928087055</v>
      </c>
      <c r="F9" s="4"/>
      <c r="G9" s="6">
        <v>153529765483</v>
      </c>
      <c r="H9" s="4"/>
      <c r="I9" s="6">
        <f t="shared" ref="I9:I15" si="0">G9+E9+C9</f>
        <v>879457852538</v>
      </c>
      <c r="J9" s="4"/>
      <c r="K9" s="8">
        <f>I9/$I$16</f>
        <v>0.46212528139611359</v>
      </c>
      <c r="L9" s="4"/>
      <c r="M9" s="6">
        <v>0</v>
      </c>
      <c r="N9" s="4"/>
      <c r="O9" s="6">
        <v>5478925654159</v>
      </c>
      <c r="P9" s="4"/>
      <c r="Q9" s="6">
        <v>191281316910</v>
      </c>
      <c r="R9" s="4"/>
      <c r="S9" s="6">
        <f t="shared" ref="S9:S15" si="1">M9+O9+Q9</f>
        <v>5670206971069</v>
      </c>
      <c r="T9" s="4"/>
      <c r="U9" s="8">
        <f t="shared" ref="U9:U15" si="2">S9/$S$16</f>
        <v>0.58944887322157014</v>
      </c>
    </row>
    <row r="10" spans="1:21">
      <c r="A10" s="1" t="s">
        <v>17</v>
      </c>
      <c r="C10" s="6">
        <v>0</v>
      </c>
      <c r="D10" s="4"/>
      <c r="E10" s="6">
        <v>29579372408</v>
      </c>
      <c r="F10" s="4"/>
      <c r="G10" s="6">
        <v>3418365055</v>
      </c>
      <c r="H10" s="4"/>
      <c r="I10" s="6">
        <f t="shared" si="0"/>
        <v>32997737463</v>
      </c>
      <c r="J10" s="4"/>
      <c r="K10" s="8">
        <f t="shared" ref="K10:K15" si="3">I10/$I$16</f>
        <v>1.7339192169945478E-2</v>
      </c>
      <c r="L10" s="4"/>
      <c r="M10" s="6">
        <v>0</v>
      </c>
      <c r="N10" s="4"/>
      <c r="O10" s="6">
        <v>181977008968</v>
      </c>
      <c r="P10" s="4"/>
      <c r="Q10" s="6">
        <v>9991379308</v>
      </c>
      <c r="R10" s="4"/>
      <c r="S10" s="6">
        <f t="shared" si="1"/>
        <v>191968388276</v>
      </c>
      <c r="T10" s="4"/>
      <c r="U10" s="8">
        <f t="shared" si="2"/>
        <v>1.9956158697698463E-2</v>
      </c>
    </row>
    <row r="11" spans="1:21">
      <c r="A11" s="1" t="s">
        <v>16</v>
      </c>
      <c r="C11" s="6">
        <v>0</v>
      </c>
      <c r="D11" s="4"/>
      <c r="E11" s="6">
        <v>0</v>
      </c>
      <c r="F11" s="4"/>
      <c r="G11" s="6">
        <v>419527090879</v>
      </c>
      <c r="H11" s="4"/>
      <c r="I11" s="6">
        <f t="shared" si="0"/>
        <v>419527090879</v>
      </c>
      <c r="J11" s="4"/>
      <c r="K11" s="8">
        <f t="shared" si="3"/>
        <v>0.22044726119194416</v>
      </c>
      <c r="L11" s="4"/>
      <c r="M11" s="6">
        <v>0</v>
      </c>
      <c r="N11" s="4"/>
      <c r="O11" s="6">
        <v>0</v>
      </c>
      <c r="P11" s="4"/>
      <c r="Q11" s="6">
        <v>424586702550</v>
      </c>
      <c r="R11" s="4"/>
      <c r="S11" s="6">
        <f t="shared" si="1"/>
        <v>424586702550</v>
      </c>
      <c r="T11" s="4"/>
      <c r="U11" s="8">
        <f t="shared" si="2"/>
        <v>4.4138098429196464E-2</v>
      </c>
    </row>
    <row r="12" spans="1:21">
      <c r="A12" s="1" t="s">
        <v>56</v>
      </c>
      <c r="C12" s="6">
        <v>0</v>
      </c>
      <c r="D12" s="4"/>
      <c r="E12" s="6">
        <v>0</v>
      </c>
      <c r="F12" s="4"/>
      <c r="G12" s="6">
        <v>0</v>
      </c>
      <c r="H12" s="4"/>
      <c r="I12" s="6">
        <f t="shared" si="0"/>
        <v>0</v>
      </c>
      <c r="J12" s="4"/>
      <c r="K12" s="8">
        <f t="shared" si="3"/>
        <v>0</v>
      </c>
      <c r="L12" s="4"/>
      <c r="M12" s="6">
        <v>0</v>
      </c>
      <c r="N12" s="4"/>
      <c r="O12" s="6">
        <v>0</v>
      </c>
      <c r="P12" s="4"/>
      <c r="Q12" s="6">
        <v>1101974601947</v>
      </c>
      <c r="R12" s="4"/>
      <c r="S12" s="6">
        <f t="shared" si="1"/>
        <v>1101974601947</v>
      </c>
      <c r="T12" s="4"/>
      <c r="U12" s="8">
        <f t="shared" si="2"/>
        <v>0.11455625707327344</v>
      </c>
    </row>
    <row r="13" spans="1:21">
      <c r="A13" s="1" t="s">
        <v>57</v>
      </c>
      <c r="C13" s="6">
        <v>0</v>
      </c>
      <c r="D13" s="4"/>
      <c r="E13" s="6">
        <v>0</v>
      </c>
      <c r="F13" s="4"/>
      <c r="G13" s="6">
        <v>0</v>
      </c>
      <c r="H13" s="4"/>
      <c r="I13" s="6">
        <f t="shared" si="0"/>
        <v>0</v>
      </c>
      <c r="J13" s="4"/>
      <c r="K13" s="8">
        <f t="shared" si="3"/>
        <v>0</v>
      </c>
      <c r="L13" s="4"/>
      <c r="M13" s="6">
        <v>0</v>
      </c>
      <c r="N13" s="4"/>
      <c r="O13" s="6">
        <v>0</v>
      </c>
      <c r="P13" s="4"/>
      <c r="Q13" s="6">
        <v>630328482505</v>
      </c>
      <c r="R13" s="4"/>
      <c r="S13" s="6">
        <f t="shared" si="1"/>
        <v>630328482505</v>
      </c>
      <c r="T13" s="4"/>
      <c r="U13" s="8">
        <f t="shared" si="2"/>
        <v>6.5526076149912932E-2</v>
      </c>
    </row>
    <row r="14" spans="1:21">
      <c r="A14" s="1" t="s">
        <v>19</v>
      </c>
      <c r="C14" s="6">
        <v>0</v>
      </c>
      <c r="D14" s="4"/>
      <c r="E14" s="6">
        <v>255965349204</v>
      </c>
      <c r="F14" s="4"/>
      <c r="G14" s="6">
        <v>0</v>
      </c>
      <c r="H14" s="4"/>
      <c r="I14" s="6">
        <f t="shared" si="0"/>
        <v>255965349204</v>
      </c>
      <c r="J14" s="4"/>
      <c r="K14" s="8">
        <f t="shared" si="3"/>
        <v>0.13450111189204708</v>
      </c>
      <c r="L14" s="4"/>
      <c r="M14" s="6">
        <v>0</v>
      </c>
      <c r="N14" s="4"/>
      <c r="O14" s="6">
        <v>554200991757</v>
      </c>
      <c r="P14" s="4"/>
      <c r="Q14" s="6">
        <v>0</v>
      </c>
      <c r="R14" s="4"/>
      <c r="S14" s="6">
        <f t="shared" si="1"/>
        <v>554200991757</v>
      </c>
      <c r="T14" s="4"/>
      <c r="U14" s="8">
        <f t="shared" si="2"/>
        <v>5.7612209183230727E-2</v>
      </c>
    </row>
    <row r="15" spans="1:21">
      <c r="A15" s="1" t="s">
        <v>20</v>
      </c>
      <c r="C15" s="6">
        <v>0</v>
      </c>
      <c r="D15" s="4"/>
      <c r="E15" s="6">
        <v>107008892259</v>
      </c>
      <c r="F15" s="4"/>
      <c r="G15" s="6">
        <v>0</v>
      </c>
      <c r="H15" s="4"/>
      <c r="I15" s="6">
        <f t="shared" si="0"/>
        <v>107008892259</v>
      </c>
      <c r="J15" s="4"/>
      <c r="K15" s="8">
        <f t="shared" si="3"/>
        <v>5.6229544490808962E-2</v>
      </c>
      <c r="L15" s="4"/>
      <c r="M15" s="6">
        <v>0</v>
      </c>
      <c r="N15" s="4"/>
      <c r="O15" s="6">
        <v>107008892259</v>
      </c>
      <c r="P15" s="4"/>
      <c r="Q15" s="6">
        <v>0</v>
      </c>
      <c r="R15" s="4"/>
      <c r="S15" s="6">
        <f t="shared" si="1"/>
        <v>107008892259</v>
      </c>
      <c r="T15" s="4"/>
      <c r="U15" s="8">
        <f t="shared" si="2"/>
        <v>1.1124156717486492E-2</v>
      </c>
    </row>
    <row r="16" spans="1:21" ht="24.75" thickBot="1">
      <c r="C16" s="7">
        <f>SUM(C8:C15)</f>
        <v>0</v>
      </c>
      <c r="D16" s="4"/>
      <c r="E16" s="7">
        <f>SUM(E8:E15)</f>
        <v>1324094947976</v>
      </c>
      <c r="F16" s="4"/>
      <c r="G16" s="7">
        <f>SUM(G8:G15)</f>
        <v>578977417771</v>
      </c>
      <c r="H16" s="4"/>
      <c r="I16" s="7">
        <f>SUM(I8:I15)</f>
        <v>1903072365747</v>
      </c>
      <c r="J16" s="4"/>
      <c r="K16" s="14">
        <f>SUM(K8:K15)</f>
        <v>1</v>
      </c>
      <c r="L16" s="4"/>
      <c r="M16" s="7">
        <f>SUM(M8:M15)</f>
        <v>0</v>
      </c>
      <c r="N16" s="4"/>
      <c r="O16" s="7">
        <f>SUM(O8:O15)</f>
        <v>7258841317747</v>
      </c>
      <c r="P16" s="4"/>
      <c r="Q16" s="7">
        <f>SUM(Q8:Q15)</f>
        <v>2360664679574</v>
      </c>
      <c r="R16" s="4"/>
      <c r="S16" s="7">
        <f>SUM(S8:S15)</f>
        <v>9619505997321</v>
      </c>
      <c r="T16" s="4"/>
      <c r="U16" s="9">
        <f>SUM(U8:U15)</f>
        <v>1</v>
      </c>
    </row>
    <row r="17" ht="24.75" thickTop="1"/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0"/>
  <sheetViews>
    <sheetView rightToLeft="1" workbookViewId="0">
      <selection activeCell="I8" sqref="I8"/>
    </sheetView>
  </sheetViews>
  <sheetFormatPr defaultRowHeight="24"/>
  <cols>
    <col min="1" max="1" width="29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46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K6" s="15" t="s">
        <v>45</v>
      </c>
      <c r="L6" s="15" t="s">
        <v>45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</row>
    <row r="7" spans="1:17" ht="24.75">
      <c r="A7" s="15" t="s">
        <v>46</v>
      </c>
      <c r="C7" s="15" t="s">
        <v>73</v>
      </c>
      <c r="E7" s="15" t="s">
        <v>70</v>
      </c>
      <c r="G7" s="15" t="s">
        <v>71</v>
      </c>
      <c r="I7" s="15" t="s">
        <v>74</v>
      </c>
      <c r="K7" s="15" t="s">
        <v>73</v>
      </c>
      <c r="M7" s="15" t="s">
        <v>70</v>
      </c>
      <c r="O7" s="15" t="s">
        <v>71</v>
      </c>
      <c r="Q7" s="15" t="s">
        <v>74</v>
      </c>
    </row>
    <row r="8" spans="1:17">
      <c r="A8" s="1" t="s">
        <v>58</v>
      </c>
      <c r="C8" s="12">
        <v>0</v>
      </c>
      <c r="D8" s="12"/>
      <c r="E8" s="12">
        <v>0</v>
      </c>
      <c r="F8" s="12"/>
      <c r="G8" s="12">
        <v>147138062705</v>
      </c>
      <c r="H8" s="12"/>
      <c r="I8" s="12">
        <v>147138062705</v>
      </c>
      <c r="J8" s="12"/>
      <c r="K8" s="12">
        <v>0</v>
      </c>
      <c r="L8" s="12"/>
      <c r="M8" s="12">
        <v>0</v>
      </c>
      <c r="N8" s="12"/>
      <c r="O8" s="12">
        <v>147138062705</v>
      </c>
      <c r="P8" s="12"/>
      <c r="Q8" s="12">
        <f>K8+M8+O8</f>
        <v>147138062705</v>
      </c>
    </row>
    <row r="9" spans="1:17">
      <c r="A9" s="1" t="s">
        <v>59</v>
      </c>
      <c r="C9" s="12">
        <v>0</v>
      </c>
      <c r="D9" s="12"/>
      <c r="E9" s="12">
        <v>0</v>
      </c>
      <c r="F9" s="12"/>
      <c r="G9" s="12">
        <v>0</v>
      </c>
      <c r="H9" s="12"/>
      <c r="I9" s="12">
        <v>0</v>
      </c>
      <c r="J9" s="12"/>
      <c r="K9" s="12">
        <v>0</v>
      </c>
      <c r="L9" s="12"/>
      <c r="M9" s="12">
        <v>0</v>
      </c>
      <c r="N9" s="12"/>
      <c r="O9" s="12">
        <v>43692083</v>
      </c>
      <c r="P9" s="12"/>
      <c r="Q9" s="12">
        <f t="shared" ref="Q9:Q18" si="0">K9+M9+O9</f>
        <v>43692083</v>
      </c>
    </row>
    <row r="10" spans="1:17">
      <c r="A10" s="1" t="s">
        <v>60</v>
      </c>
      <c r="C10" s="12">
        <v>0</v>
      </c>
      <c r="D10" s="12"/>
      <c r="E10" s="12">
        <v>0</v>
      </c>
      <c r="F10" s="12"/>
      <c r="G10" s="12">
        <v>0</v>
      </c>
      <c r="H10" s="12"/>
      <c r="I10" s="12">
        <v>0</v>
      </c>
      <c r="J10" s="12"/>
      <c r="K10" s="12">
        <v>0</v>
      </c>
      <c r="L10" s="12"/>
      <c r="M10" s="12">
        <v>0</v>
      </c>
      <c r="N10" s="12"/>
      <c r="O10" s="12">
        <v>-323557336</v>
      </c>
      <c r="P10" s="12"/>
      <c r="Q10" s="12">
        <f t="shared" si="0"/>
        <v>-323557336</v>
      </c>
    </row>
    <row r="11" spans="1:17">
      <c r="A11" s="1" t="s">
        <v>61</v>
      </c>
      <c r="C11" s="12">
        <v>0</v>
      </c>
      <c r="D11" s="12"/>
      <c r="E11" s="12">
        <v>0</v>
      </c>
      <c r="F11" s="12"/>
      <c r="G11" s="12">
        <v>0</v>
      </c>
      <c r="H11" s="12"/>
      <c r="I11" s="12">
        <v>0</v>
      </c>
      <c r="J11" s="12"/>
      <c r="K11" s="12">
        <v>0</v>
      </c>
      <c r="L11" s="12"/>
      <c r="M11" s="12">
        <v>0</v>
      </c>
      <c r="N11" s="12"/>
      <c r="O11" s="12">
        <v>1333729220</v>
      </c>
      <c r="P11" s="12"/>
      <c r="Q11" s="12">
        <f t="shared" si="0"/>
        <v>1333729220</v>
      </c>
    </row>
    <row r="12" spans="1:17">
      <c r="A12" s="1" t="s">
        <v>62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v>0</v>
      </c>
      <c r="J12" s="12"/>
      <c r="K12" s="12">
        <v>0</v>
      </c>
      <c r="L12" s="12"/>
      <c r="M12" s="12">
        <v>0</v>
      </c>
      <c r="N12" s="12"/>
      <c r="O12" s="12">
        <v>218360415</v>
      </c>
      <c r="P12" s="12"/>
      <c r="Q12" s="12">
        <f t="shared" si="0"/>
        <v>218360415</v>
      </c>
    </row>
    <row r="13" spans="1:17">
      <c r="A13" s="1" t="s">
        <v>63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v>0</v>
      </c>
      <c r="J13" s="12"/>
      <c r="K13" s="12">
        <v>0</v>
      </c>
      <c r="L13" s="12"/>
      <c r="M13" s="12">
        <v>0</v>
      </c>
      <c r="N13" s="12"/>
      <c r="O13" s="12">
        <v>1957291180</v>
      </c>
      <c r="P13" s="12"/>
      <c r="Q13" s="12">
        <f t="shared" si="0"/>
        <v>1957291180</v>
      </c>
    </row>
    <row r="14" spans="1:17">
      <c r="A14" s="1" t="s">
        <v>64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v>0</v>
      </c>
      <c r="J14" s="12"/>
      <c r="K14" s="12">
        <v>0</v>
      </c>
      <c r="L14" s="12"/>
      <c r="M14" s="12">
        <v>0</v>
      </c>
      <c r="N14" s="12"/>
      <c r="O14" s="12">
        <v>1771406881</v>
      </c>
      <c r="P14" s="12"/>
      <c r="Q14" s="12">
        <f t="shared" si="0"/>
        <v>1771406881</v>
      </c>
    </row>
    <row r="15" spans="1:17">
      <c r="A15" s="1" t="s">
        <v>65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v>0</v>
      </c>
      <c r="J15" s="12"/>
      <c r="K15" s="12">
        <v>0</v>
      </c>
      <c r="L15" s="12"/>
      <c r="M15" s="12">
        <v>0</v>
      </c>
      <c r="N15" s="12"/>
      <c r="O15" s="12">
        <v>107230564</v>
      </c>
      <c r="P15" s="12"/>
      <c r="Q15" s="12">
        <f t="shared" si="0"/>
        <v>107230564</v>
      </c>
    </row>
    <row r="16" spans="1:17">
      <c r="A16" s="1" t="s">
        <v>66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v>0</v>
      </c>
      <c r="J16" s="12"/>
      <c r="K16" s="12">
        <v>0</v>
      </c>
      <c r="L16" s="12"/>
      <c r="M16" s="12">
        <v>0</v>
      </c>
      <c r="N16" s="12"/>
      <c r="O16" s="12">
        <v>-132575966</v>
      </c>
      <c r="P16" s="12"/>
      <c r="Q16" s="12">
        <f t="shared" si="0"/>
        <v>-132575966</v>
      </c>
    </row>
    <row r="17" spans="1:17">
      <c r="A17" s="1" t="s">
        <v>67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0</v>
      </c>
      <c r="J17" s="12"/>
      <c r="K17" s="12">
        <v>0</v>
      </c>
      <c r="L17" s="12"/>
      <c r="M17" s="12">
        <v>0</v>
      </c>
      <c r="N17" s="12"/>
      <c r="O17" s="12">
        <v>419455967</v>
      </c>
      <c r="P17" s="12"/>
      <c r="Q17" s="12">
        <f t="shared" si="0"/>
        <v>419455967</v>
      </c>
    </row>
    <row r="18" spans="1:17">
      <c r="A18" s="1" t="s">
        <v>68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v>0</v>
      </c>
      <c r="J18" s="12"/>
      <c r="K18" s="12">
        <v>0</v>
      </c>
      <c r="L18" s="12"/>
      <c r="M18" s="12">
        <v>0</v>
      </c>
      <c r="N18" s="12"/>
      <c r="O18" s="12">
        <v>1621288149</v>
      </c>
      <c r="P18" s="12"/>
      <c r="Q18" s="12">
        <f t="shared" si="0"/>
        <v>1621288149</v>
      </c>
    </row>
    <row r="19" spans="1:17" ht="24.75" thickBot="1">
      <c r="C19" s="13">
        <f>SUM(C8:C18)</f>
        <v>0</v>
      </c>
      <c r="D19" s="12"/>
      <c r="E19" s="13">
        <f>SUM(SUM(E8:E18))</f>
        <v>0</v>
      </c>
      <c r="F19" s="12"/>
      <c r="G19" s="13">
        <f>SUM(G8:G18)</f>
        <v>147138062705</v>
      </c>
      <c r="H19" s="12"/>
      <c r="I19" s="13">
        <f>SUM(I8:I18)</f>
        <v>147138062705</v>
      </c>
      <c r="J19" s="12"/>
      <c r="K19" s="13">
        <f>SUM(K8:K18)</f>
        <v>0</v>
      </c>
      <c r="L19" s="12"/>
      <c r="M19" s="13">
        <f>SUM(M8:M18)</f>
        <v>0</v>
      </c>
      <c r="N19" s="12"/>
      <c r="O19" s="13">
        <f>SUM(O8:O18)</f>
        <v>154154383862</v>
      </c>
      <c r="P19" s="12"/>
      <c r="Q19" s="13">
        <f>SUM(Q8:Q18)</f>
        <v>154154383862</v>
      </c>
    </row>
    <row r="20" spans="1:17" ht="24.75" thickTop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سود اوراق بهادار و سپرده بانکی</vt:lpstr>
      <vt:lpstr>جمع درآمدها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2023-03-25T10:59:12Z</dcterms:created>
  <dcterms:modified xsi:type="dcterms:W3CDTF">2023-03-29T12:45:00Z</dcterms:modified>
</cp:coreProperties>
</file>