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1C534295-35B8-4068-9E63-55750A59B32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5" l="1"/>
  <c r="C10" i="15"/>
  <c r="C9" i="15"/>
  <c r="C8" i="15"/>
  <c r="C7" i="15"/>
  <c r="I13" i="11"/>
  <c r="I12" i="11"/>
  <c r="K10" i="13"/>
  <c r="K9" i="13"/>
  <c r="K8" i="13"/>
  <c r="G10" i="13"/>
  <c r="G9" i="13"/>
  <c r="G8" i="13"/>
  <c r="I10" i="13"/>
  <c r="E10" i="13"/>
  <c r="Q9" i="12"/>
  <c r="Q10" i="12"/>
  <c r="Q11" i="12"/>
  <c r="Q12" i="12"/>
  <c r="Q13" i="12"/>
  <c r="Q14" i="12"/>
  <c r="Q15" i="12"/>
  <c r="Q16" i="12"/>
  <c r="Q8" i="12"/>
  <c r="I9" i="12"/>
  <c r="I10" i="12"/>
  <c r="I11" i="12"/>
  <c r="I12" i="12"/>
  <c r="I17" i="12" s="1"/>
  <c r="I13" i="12"/>
  <c r="I14" i="12"/>
  <c r="I15" i="12"/>
  <c r="I16" i="12"/>
  <c r="I8" i="12"/>
  <c r="C17" i="12"/>
  <c r="E17" i="12"/>
  <c r="G17" i="12"/>
  <c r="K17" i="12"/>
  <c r="O17" i="12"/>
  <c r="Q17" i="12"/>
  <c r="M17" i="12"/>
  <c r="C13" i="11"/>
  <c r="E13" i="11"/>
  <c r="G13" i="11"/>
  <c r="O13" i="11"/>
  <c r="Q13" i="11"/>
  <c r="S13" i="11"/>
  <c r="U10" i="11" s="1"/>
  <c r="S9" i="11"/>
  <c r="S10" i="11"/>
  <c r="S11" i="11"/>
  <c r="S12" i="11"/>
  <c r="S8" i="11"/>
  <c r="I9" i="11"/>
  <c r="I10" i="11"/>
  <c r="I11" i="11"/>
  <c r="I8" i="11"/>
  <c r="M13" i="11"/>
  <c r="I13" i="10"/>
  <c r="Q13" i="10"/>
  <c r="Q9" i="10"/>
  <c r="Q10" i="10"/>
  <c r="Q11" i="10"/>
  <c r="Q12" i="10"/>
  <c r="Q8" i="10"/>
  <c r="I9" i="10"/>
  <c r="I10" i="10"/>
  <c r="I11" i="10"/>
  <c r="I12" i="10"/>
  <c r="I8" i="10"/>
  <c r="E13" i="10"/>
  <c r="G13" i="10"/>
  <c r="M13" i="10"/>
  <c r="O13" i="10"/>
  <c r="Q22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8" i="9"/>
  <c r="E22" i="9"/>
  <c r="G22" i="9"/>
  <c r="I22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8" i="9"/>
  <c r="M22" i="9"/>
  <c r="O22" i="9"/>
  <c r="S10" i="7"/>
  <c r="Q10" i="7"/>
  <c r="O10" i="7"/>
  <c r="M10" i="7"/>
  <c r="K10" i="7"/>
  <c r="I10" i="7"/>
  <c r="S10" i="6"/>
  <c r="K10" i="6"/>
  <c r="M10" i="6"/>
  <c r="O10" i="6"/>
  <c r="Q10" i="6"/>
  <c r="AK18" i="3"/>
  <c r="Q18" i="3"/>
  <c r="S18" i="3"/>
  <c r="W18" i="3"/>
  <c r="AA18" i="3"/>
  <c r="AG18" i="3"/>
  <c r="AI18" i="3"/>
  <c r="Y14" i="1"/>
  <c r="W14" i="1"/>
  <c r="U14" i="1"/>
  <c r="O14" i="1"/>
  <c r="K14" i="1"/>
  <c r="G14" i="1"/>
  <c r="E14" i="1"/>
  <c r="G11" i="15" l="1"/>
  <c r="E7" i="15"/>
  <c r="K9" i="11"/>
  <c r="U9" i="11"/>
  <c r="U8" i="11"/>
  <c r="U12" i="11"/>
  <c r="U11" i="11"/>
  <c r="U13" i="11" s="1"/>
  <c r="K12" i="11"/>
  <c r="K11" i="11"/>
  <c r="K10" i="11"/>
  <c r="K8" i="11"/>
  <c r="E9" i="15" l="1"/>
  <c r="E10" i="15"/>
  <c r="E8" i="15"/>
  <c r="K13" i="11"/>
  <c r="E11" i="15" l="1"/>
</calcChain>
</file>

<file path=xl/sharedStrings.xml><?xml version="1.0" encoding="utf-8"?>
<sst xmlns="http://schemas.openxmlformats.org/spreadsheetml/2006/main" count="442" uniqueCount="100">
  <si>
    <t>صندوق سرمایه‌گذاری طلای عیار مفید</t>
  </si>
  <si>
    <t>صورت وضعیت پورتفوی</t>
  </si>
  <si>
    <t>برای ماه منتهی به 1401/06/31</t>
  </si>
  <si>
    <t>نام شرکت</t>
  </si>
  <si>
    <t>1401/05/31</t>
  </si>
  <si>
    <t>تغییرات طی دوره</t>
  </si>
  <si>
    <t>1401/06/31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</si>
  <si>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</si>
  <si>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</si>
  <si>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</si>
  <si>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</si>
  <si>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</si>
  <si>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</si>
  <si>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</si>
  <si>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</si>
  <si>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0110 صادرات</t>
  </si>
  <si>
    <t>تمام سکه طرح جدید0111آینده</t>
  </si>
  <si>
    <t>تمام سکه طرح جدید0112سامان</t>
  </si>
  <si>
    <t>تمام سکه طرح جدید0211ملت</t>
  </si>
  <si>
    <t>تمام سکه طرح جدید0312 رفاه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</si>
  <si>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</si>
  <si>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</si>
  <si>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</si>
  <si>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</si>
  <si>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</si>
  <si>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</si>
  <si>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</si>
  <si>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</si>
  <si>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</si>
  <si>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خزانه-م9بودجه00-031101</t>
  </si>
  <si>
    <t>بله</t>
  </si>
  <si>
    <t>1400/06/01</t>
  </si>
  <si>
    <t>1403/11/01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</si>
  <si>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</si>
  <si>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</si>
  <si>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</si>
  <si>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</si>
  <si>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</si>
  <si>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</si>
  <si>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</si>
  <si>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</si>
  <si>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</si>
  <si>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</si>
  <si>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</si>
  <si>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</si>
  <si>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</si>
  <si>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</si>
  <si>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</si>
  <si>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</si>
  <si>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</si>
  <si>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</si>
  <si>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</si>
  <si>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</si>
  <si>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</si>
  <si>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</si>
  <si>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</si>
  <si>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</si>
  <si>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</si>
  <si>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</si>
  <si>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</si>
  <si>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</si>
  <si>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</si>
  <si>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</si>
  <si>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</si>
  <si>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</si>
  <si>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</si>
  <si>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</si>
  <si>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</si>
  <si>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</si>
  <si>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</si>
  <si>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</si>
  <si>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</si>
  <si>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</si>
  <si>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</si>
  <si>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</si>
  <si>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</si>
  <si>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</si>
  <si>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</si>
  <si>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</si>
  <si>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</si>
  <si>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</si>
  <si>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</si>
  <si>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</si>
  <si>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</si>
  <si>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</si>
  <si>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</si>
  <si>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</si>
  <si>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</si>
  <si>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</si>
  <si>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</si>
  <si>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</si>
  <si>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</si>
  <si>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</si>
  <si>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</si>
  <si>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</si>
  <si>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</si>
  <si>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</si>
  <si>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1401/06/01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</si>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</sst>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3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3" xfId="1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3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/>
    <xf numFmtId="10" fontId="2" fillId="0" borderId="0" xfId="1" applyNumberFormat="1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681E180-6DA6-232A-61A9-361F967B4C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C7F70-AD76-4CDE-B060-92B3396BF61A}">
  <dimension ref="A1"/>
  <sheetViews>
    <sheetView rightToLeft="1"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10</xdr:col>
                <xdr:colOff>238125</xdr:colOff>
                <xdr:row>33</xdr:row>
                <xdr:rowOff>133350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T18"/>
  <sheetViews>
    <sheetView rightToLeft="1" workbookViewId="0">
      <selection activeCell="O21" sqref="O21"/>
    </sheetView>
  </sheetViews>
  <sheetFormatPr defaultRowHeight="24"/>
  <cols>
    <col min="1" max="1" width="29.71093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0" ht="24.75">
      <c r="A3" s="16" t="s">
        <v>69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0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20" ht="24.75">
      <c r="A6" s="16" t="s">
        <v>73</v>
      </c>
      <c r="C6" s="17" t="s">
        <v>71</v>
      </c>
      <c r="D6" s="17" t="s">
        <v>71</v>
      </c>
      <c r="E6" s="17" t="s">
        <v>71</v>
      </c>
      <c r="F6" s="17" t="s">
        <v>71</v>
      </c>
      <c r="G6" s="17" t="s">
        <v>71</v>
      </c>
      <c r="H6" s="17" t="s">
        <v>71</v>
      </c>
      <c r="I6" s="17" t="s">
        <v>71</v>
      </c>
      <c r="K6" s="17" t="s">
        <v>72</v>
      </c>
      <c r="L6" s="17" t="s">
        <v>72</v>
      </c>
      <c r="M6" s="17" t="s">
        <v>72</v>
      </c>
      <c r="N6" s="17" t="s">
        <v>72</v>
      </c>
      <c r="O6" s="17" t="s">
        <v>72</v>
      </c>
      <c r="P6" s="17" t="s">
        <v>72</v>
      </c>
      <c r="Q6" s="17" t="s">
        <v>72</v>
      </c>
    </row>
    <row r="7" spans="1:20" ht="24.75">
      <c r="A7" s="17" t="s">
        <v>73</v>
      </c>
      <c r="C7" s="17" t="s">
        <v>87</v>
      </c>
      <c r="E7" s="17" t="s">
        <v>84</v>
      </c>
      <c r="G7" s="17" t="s">
        <v>85</v>
      </c>
      <c r="I7" s="17" t="s">
        <v>88</v>
      </c>
      <c r="K7" s="17" t="s">
        <v>87</v>
      </c>
      <c r="M7" s="17" t="s">
        <v>84</v>
      </c>
      <c r="O7" s="17" t="s">
        <v>85</v>
      </c>
      <c r="Q7" s="17" t="s">
        <v>88</v>
      </c>
    </row>
    <row r="8" spans="1:20">
      <c r="A8" s="1" t="s">
        <v>33</v>
      </c>
      <c r="C8" s="10">
        <v>0</v>
      </c>
      <c r="D8" s="3"/>
      <c r="E8" s="10">
        <v>236837065</v>
      </c>
      <c r="F8" s="3"/>
      <c r="G8" s="10">
        <v>0</v>
      </c>
      <c r="H8" s="3"/>
      <c r="I8" s="10">
        <f>C8+E8+G8</f>
        <v>236837065</v>
      </c>
      <c r="J8" s="3"/>
      <c r="K8" s="10">
        <v>0</v>
      </c>
      <c r="L8" s="3"/>
      <c r="M8" s="10">
        <v>236837065</v>
      </c>
      <c r="N8" s="3"/>
      <c r="O8" s="10">
        <v>0</v>
      </c>
      <c r="P8" s="3"/>
      <c r="Q8" s="10">
        <f>K8+M8+O8</f>
        <v>236837065</v>
      </c>
      <c r="R8" s="3"/>
      <c r="S8" s="3"/>
      <c r="T8" s="3"/>
    </row>
    <row r="9" spans="1:20">
      <c r="A9" s="1" t="s">
        <v>48</v>
      </c>
      <c r="C9" s="10">
        <v>0</v>
      </c>
      <c r="D9" s="3"/>
      <c r="E9" s="10">
        <v>798254290</v>
      </c>
      <c r="F9" s="3"/>
      <c r="G9" s="10">
        <v>0</v>
      </c>
      <c r="H9" s="3"/>
      <c r="I9" s="10">
        <f t="shared" ref="I9:I16" si="0">C9+E9+G9</f>
        <v>798254290</v>
      </c>
      <c r="J9" s="3"/>
      <c r="K9" s="10">
        <v>0</v>
      </c>
      <c r="L9" s="3"/>
      <c r="M9" s="10">
        <v>798254290</v>
      </c>
      <c r="N9" s="3"/>
      <c r="O9" s="10">
        <v>0</v>
      </c>
      <c r="P9" s="3"/>
      <c r="Q9" s="10">
        <f t="shared" ref="Q9:Q16" si="1">K9+M9+O9</f>
        <v>798254290</v>
      </c>
      <c r="R9" s="3"/>
      <c r="S9" s="3"/>
      <c r="T9" s="3"/>
    </row>
    <row r="10" spans="1:20">
      <c r="A10" s="1" t="s">
        <v>44</v>
      </c>
      <c r="C10" s="10">
        <v>0</v>
      </c>
      <c r="D10" s="3"/>
      <c r="E10" s="10">
        <v>1001768397</v>
      </c>
      <c r="F10" s="3"/>
      <c r="G10" s="10">
        <v>0</v>
      </c>
      <c r="H10" s="3"/>
      <c r="I10" s="10">
        <f t="shared" si="0"/>
        <v>1001768397</v>
      </c>
      <c r="J10" s="3"/>
      <c r="K10" s="10">
        <v>0</v>
      </c>
      <c r="L10" s="3"/>
      <c r="M10" s="10">
        <v>1001768397</v>
      </c>
      <c r="N10" s="3"/>
      <c r="O10" s="10">
        <v>0</v>
      </c>
      <c r="P10" s="3"/>
      <c r="Q10" s="10">
        <f t="shared" si="1"/>
        <v>1001768397</v>
      </c>
      <c r="R10" s="3"/>
      <c r="S10" s="3"/>
      <c r="T10" s="3"/>
    </row>
    <row r="11" spans="1:20">
      <c r="A11" s="1" t="s">
        <v>41</v>
      </c>
      <c r="C11" s="10">
        <v>0</v>
      </c>
      <c r="D11" s="3"/>
      <c r="E11" s="10">
        <v>54746075</v>
      </c>
      <c r="F11" s="3"/>
      <c r="G11" s="10">
        <v>0</v>
      </c>
      <c r="H11" s="3"/>
      <c r="I11" s="10">
        <f t="shared" si="0"/>
        <v>54746075</v>
      </c>
      <c r="J11" s="3"/>
      <c r="K11" s="10">
        <v>0</v>
      </c>
      <c r="L11" s="3"/>
      <c r="M11" s="10">
        <v>54746075</v>
      </c>
      <c r="N11" s="3"/>
      <c r="O11" s="10">
        <v>0</v>
      </c>
      <c r="P11" s="3"/>
      <c r="Q11" s="10">
        <f t="shared" si="1"/>
        <v>54746075</v>
      </c>
      <c r="R11" s="3"/>
      <c r="S11" s="3"/>
      <c r="T11" s="3"/>
    </row>
    <row r="12" spans="1:20">
      <c r="A12" s="1" t="s">
        <v>29</v>
      </c>
      <c r="C12" s="10">
        <v>0</v>
      </c>
      <c r="D12" s="3"/>
      <c r="E12" s="10">
        <v>334939281</v>
      </c>
      <c r="F12" s="3"/>
      <c r="G12" s="10">
        <v>0</v>
      </c>
      <c r="H12" s="3"/>
      <c r="I12" s="10">
        <f t="shared" si="0"/>
        <v>334939281</v>
      </c>
      <c r="J12" s="3"/>
      <c r="K12" s="10">
        <v>0</v>
      </c>
      <c r="L12" s="3"/>
      <c r="M12" s="10">
        <v>334939281</v>
      </c>
      <c r="N12" s="3"/>
      <c r="O12" s="10">
        <v>0</v>
      </c>
      <c r="P12" s="3"/>
      <c r="Q12" s="10">
        <f t="shared" si="1"/>
        <v>334939281</v>
      </c>
      <c r="R12" s="3"/>
      <c r="S12" s="3"/>
      <c r="T12" s="3"/>
    </row>
    <row r="13" spans="1:20">
      <c r="A13" s="1" t="s">
        <v>47</v>
      </c>
      <c r="C13" s="10">
        <v>0</v>
      </c>
      <c r="D13" s="3"/>
      <c r="E13" s="10">
        <v>776359260</v>
      </c>
      <c r="F13" s="3"/>
      <c r="G13" s="10">
        <v>0</v>
      </c>
      <c r="H13" s="3"/>
      <c r="I13" s="10">
        <f t="shared" si="0"/>
        <v>776359260</v>
      </c>
      <c r="J13" s="3"/>
      <c r="K13" s="10">
        <v>0</v>
      </c>
      <c r="L13" s="3"/>
      <c r="M13" s="10">
        <v>776359260</v>
      </c>
      <c r="N13" s="3"/>
      <c r="O13" s="10">
        <v>0</v>
      </c>
      <c r="P13" s="3"/>
      <c r="Q13" s="10">
        <f t="shared" si="1"/>
        <v>776359260</v>
      </c>
      <c r="R13" s="3"/>
      <c r="S13" s="3"/>
      <c r="T13" s="3"/>
    </row>
    <row r="14" spans="1:20">
      <c r="A14" s="1" t="s">
        <v>51</v>
      </c>
      <c r="C14" s="10">
        <v>0</v>
      </c>
      <c r="D14" s="3"/>
      <c r="E14" s="10">
        <v>1058008202</v>
      </c>
      <c r="F14" s="3"/>
      <c r="G14" s="10">
        <v>0</v>
      </c>
      <c r="H14" s="3"/>
      <c r="I14" s="10">
        <f t="shared" si="0"/>
        <v>1058008202</v>
      </c>
      <c r="J14" s="3"/>
      <c r="K14" s="10">
        <v>0</v>
      </c>
      <c r="L14" s="3"/>
      <c r="M14" s="10">
        <v>1058008202</v>
      </c>
      <c r="N14" s="3"/>
      <c r="O14" s="10">
        <v>0</v>
      </c>
      <c r="P14" s="3"/>
      <c r="Q14" s="10">
        <f t="shared" si="1"/>
        <v>1058008202</v>
      </c>
      <c r="R14" s="3"/>
      <c r="S14" s="3"/>
      <c r="T14" s="3"/>
    </row>
    <row r="15" spans="1:20">
      <c r="A15" s="1" t="s">
        <v>36</v>
      </c>
      <c r="C15" s="10">
        <v>0</v>
      </c>
      <c r="D15" s="3"/>
      <c r="E15" s="10">
        <v>702682615</v>
      </c>
      <c r="F15" s="3"/>
      <c r="G15" s="10">
        <v>0</v>
      </c>
      <c r="H15" s="3"/>
      <c r="I15" s="10">
        <f t="shared" si="0"/>
        <v>702682615</v>
      </c>
      <c r="J15" s="3"/>
      <c r="K15" s="10">
        <v>0</v>
      </c>
      <c r="L15" s="3"/>
      <c r="M15" s="10">
        <v>702682615</v>
      </c>
      <c r="N15" s="3"/>
      <c r="O15" s="10">
        <v>0</v>
      </c>
      <c r="P15" s="3"/>
      <c r="Q15" s="10">
        <f t="shared" si="1"/>
        <v>702682615</v>
      </c>
      <c r="R15" s="3"/>
      <c r="S15" s="3"/>
      <c r="T15" s="3"/>
    </row>
    <row r="16" spans="1:20">
      <c r="A16" s="1" t="s">
        <v>38</v>
      </c>
      <c r="C16" s="10">
        <v>0</v>
      </c>
      <c r="D16" s="3"/>
      <c r="E16" s="10">
        <v>307411272</v>
      </c>
      <c r="F16" s="3"/>
      <c r="G16" s="10">
        <v>0</v>
      </c>
      <c r="H16" s="3"/>
      <c r="I16" s="10">
        <f t="shared" si="0"/>
        <v>307411272</v>
      </c>
      <c r="J16" s="3"/>
      <c r="K16" s="10">
        <v>0</v>
      </c>
      <c r="L16" s="3"/>
      <c r="M16" s="10">
        <v>307411272</v>
      </c>
      <c r="N16" s="3"/>
      <c r="O16" s="10">
        <v>0</v>
      </c>
      <c r="P16" s="3"/>
      <c r="Q16" s="10">
        <f t="shared" si="1"/>
        <v>307411272</v>
      </c>
      <c r="R16" s="3"/>
      <c r="S16" s="3"/>
      <c r="T16" s="3"/>
    </row>
    <row r="17" spans="3:20" ht="24.75" thickBot="1">
      <c r="C17" s="11">
        <f>SUM(C8:C16)</f>
        <v>0</v>
      </c>
      <c r="D17" s="3"/>
      <c r="E17" s="11">
        <f>SUM(E8:E16)</f>
        <v>5271006457</v>
      </c>
      <c r="F17" s="3"/>
      <c r="G17" s="11">
        <f>SUM(G8:G16)</f>
        <v>0</v>
      </c>
      <c r="H17" s="3"/>
      <c r="I17" s="11">
        <f>SUM(I8:I16)</f>
        <v>5271006457</v>
      </c>
      <c r="J17" s="3"/>
      <c r="K17" s="11">
        <f>SUM(K8:K16)</f>
        <v>0</v>
      </c>
      <c r="L17" s="3"/>
      <c r="M17" s="11">
        <f>SUM(M8:M16)</f>
        <v>5271006457</v>
      </c>
      <c r="N17" s="3"/>
      <c r="O17" s="11">
        <f>SUM(O8:O16)</f>
        <v>0</v>
      </c>
      <c r="P17" s="3"/>
      <c r="Q17" s="11">
        <f>SUM(Q8:Q16)</f>
        <v>5271006457</v>
      </c>
      <c r="R17" s="3"/>
      <c r="S17" s="3"/>
      <c r="T17" s="3"/>
    </row>
    <row r="18" spans="3:20" ht="24.75" thickTop="1">
      <c r="E18" s="2"/>
      <c r="M18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N11"/>
  <sheetViews>
    <sheetView rightToLeft="1" workbookViewId="0">
      <selection activeCell="E20" sqref="E20"/>
    </sheetView>
  </sheetViews>
  <sheetFormatPr defaultRowHeight="2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4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4" ht="24.75">
      <c r="A3" s="16" t="s">
        <v>69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4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4" ht="24.75">
      <c r="A6" s="17" t="s">
        <v>89</v>
      </c>
      <c r="B6" s="17" t="s">
        <v>89</v>
      </c>
      <c r="C6" s="17" t="s">
        <v>89</v>
      </c>
      <c r="E6" s="17" t="s">
        <v>71</v>
      </c>
      <c r="F6" s="17" t="s">
        <v>71</v>
      </c>
      <c r="G6" s="17" t="s">
        <v>71</v>
      </c>
      <c r="I6" s="17" t="s">
        <v>72</v>
      </c>
      <c r="J6" s="17" t="s">
        <v>72</v>
      </c>
      <c r="K6" s="17" t="s">
        <v>72</v>
      </c>
    </row>
    <row r="7" spans="1:14" ht="24.75">
      <c r="A7" s="17" t="s">
        <v>90</v>
      </c>
      <c r="C7" s="17" t="s">
        <v>56</v>
      </c>
      <c r="E7" s="17" t="s">
        <v>91</v>
      </c>
      <c r="G7" s="17" t="s">
        <v>92</v>
      </c>
      <c r="I7" s="17" t="s">
        <v>91</v>
      </c>
      <c r="K7" s="17" t="s">
        <v>92</v>
      </c>
    </row>
    <row r="8" spans="1:14">
      <c r="A8" s="1" t="s">
        <v>62</v>
      </c>
      <c r="C8" s="3" t="s">
        <v>63</v>
      </c>
      <c r="D8" s="3"/>
      <c r="E8" s="10">
        <v>6377</v>
      </c>
      <c r="F8" s="3"/>
      <c r="G8" s="8">
        <f>E8/$E$10</f>
        <v>4.5406709398483928E-3</v>
      </c>
      <c r="H8" s="3"/>
      <c r="I8" s="10">
        <v>6377</v>
      </c>
      <c r="J8" s="3"/>
      <c r="K8" s="8">
        <f>I8/$I$10</f>
        <v>4.5406709398483928E-3</v>
      </c>
      <c r="L8" s="3"/>
      <c r="M8" s="3"/>
      <c r="N8" s="3"/>
    </row>
    <row r="9" spans="1:14">
      <c r="A9" s="1" t="s">
        <v>66</v>
      </c>
      <c r="C9" s="3" t="s">
        <v>67</v>
      </c>
      <c r="D9" s="3"/>
      <c r="E9" s="10">
        <v>1398041</v>
      </c>
      <c r="F9" s="3"/>
      <c r="G9" s="8">
        <f>E9/$E$10</f>
        <v>0.99545932906015155</v>
      </c>
      <c r="H9" s="3"/>
      <c r="I9" s="10">
        <v>1398041</v>
      </c>
      <c r="J9" s="3"/>
      <c r="K9" s="8">
        <f>I9/$I$10</f>
        <v>0.99545932906015155</v>
      </c>
      <c r="L9" s="3"/>
      <c r="M9" s="3"/>
      <c r="N9" s="3"/>
    </row>
    <row r="10" spans="1:14" ht="24.75" thickBot="1">
      <c r="C10" s="3"/>
      <c r="D10" s="3"/>
      <c r="E10" s="11">
        <f>SUM(E8:E9)</f>
        <v>1404418</v>
      </c>
      <c r="F10" s="3"/>
      <c r="G10" s="9">
        <f>SUM(G8:G9)</f>
        <v>1</v>
      </c>
      <c r="H10" s="3"/>
      <c r="I10" s="11">
        <f>SUM(I8:I9)</f>
        <v>1404418</v>
      </c>
      <c r="J10" s="3"/>
      <c r="K10" s="9">
        <f>SUM(K8:K9)</f>
        <v>1</v>
      </c>
      <c r="L10" s="3"/>
      <c r="M10" s="3"/>
      <c r="N10" s="3"/>
    </row>
    <row r="11" spans="1:14" ht="24.75" thickTop="1">
      <c r="G11" s="1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L20" sqref="L20"/>
    </sheetView>
  </sheetViews>
  <sheetFormatPr defaultRowHeight="24"/>
  <cols>
    <col min="1" max="1" width="14.7109375" style="1" bestFit="1" customWidth="1"/>
    <col min="2" max="2" width="1" style="1" customWidth="1"/>
    <col min="3" max="3" width="17.42578125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69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 ht="24.75">
      <c r="C5" s="16" t="s">
        <v>71</v>
      </c>
      <c r="E5" s="15" t="s">
        <v>98</v>
      </c>
    </row>
    <row r="6" spans="1:5" ht="24.75">
      <c r="A6" s="16" t="s">
        <v>93</v>
      </c>
      <c r="C6" s="17"/>
      <c r="E6" s="4" t="s">
        <v>99</v>
      </c>
    </row>
    <row r="7" spans="1:5" ht="24.75">
      <c r="A7" s="17" t="s">
        <v>93</v>
      </c>
      <c r="C7" s="17" t="s">
        <v>59</v>
      </c>
      <c r="E7" s="17" t="s">
        <v>59</v>
      </c>
    </row>
    <row r="8" spans="1:5">
      <c r="A8" s="1" t="s">
        <v>93</v>
      </c>
      <c r="C8" s="10">
        <v>82100</v>
      </c>
      <c r="D8" s="3"/>
      <c r="E8" s="10">
        <v>82100</v>
      </c>
    </row>
    <row r="9" spans="1:5" ht="24.75" thickBot="1">
      <c r="A9" s="1" t="s">
        <v>78</v>
      </c>
      <c r="C9" s="11">
        <v>82100</v>
      </c>
      <c r="E9" s="11">
        <v>82100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6"/>
  <sheetViews>
    <sheetView rightToLeft="1" tabSelected="1" workbookViewId="0">
      <selection activeCell="Y10" sqref="Y10"/>
    </sheetView>
  </sheetViews>
  <sheetFormatPr defaultRowHeight="24"/>
  <cols>
    <col min="1" max="1" width="31.42578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8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7.42578125" style="1" bestFit="1" customWidth="1"/>
    <col min="16" max="16" width="1.7109375" style="1" customWidth="1"/>
    <col min="17" max="17" width="10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8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8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8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8" ht="24.75">
      <c r="A6" s="16" t="s">
        <v>3</v>
      </c>
      <c r="C6" s="17" t="s">
        <v>97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8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8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8" t="s">
        <v>7</v>
      </c>
      <c r="O8" s="18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8">
      <c r="A9" s="1" t="s">
        <v>15</v>
      </c>
      <c r="C9" s="6">
        <v>861900</v>
      </c>
      <c r="D9" s="6"/>
      <c r="E9" s="6">
        <v>1080367212765</v>
      </c>
      <c r="F9" s="6"/>
      <c r="G9" s="6">
        <v>1178802755271.3799</v>
      </c>
      <c r="H9" s="6"/>
      <c r="I9" s="6">
        <v>37400</v>
      </c>
      <c r="J9" s="6"/>
      <c r="K9" s="6">
        <v>52917072846</v>
      </c>
      <c r="L9" s="6"/>
      <c r="M9" s="6">
        <v>-2900</v>
      </c>
      <c r="N9" s="6"/>
      <c r="O9" s="6">
        <v>4006209983</v>
      </c>
      <c r="P9" s="6"/>
      <c r="Q9" s="6">
        <v>896400</v>
      </c>
      <c r="R9" s="6"/>
      <c r="S9" s="6">
        <v>1424011</v>
      </c>
      <c r="T9" s="6"/>
      <c r="U9" s="6">
        <v>1129643107541</v>
      </c>
      <c r="V9" s="6"/>
      <c r="W9" s="6">
        <v>1274887856074.5</v>
      </c>
      <c r="X9" s="6"/>
      <c r="Y9" s="8">
        <v>0.22283991633630326</v>
      </c>
      <c r="Z9" s="5"/>
      <c r="AA9" s="5"/>
      <c r="AB9" s="5"/>
    </row>
    <row r="10" spans="1:28">
      <c r="A10" s="1" t="s">
        <v>16</v>
      </c>
      <c r="C10" s="6">
        <v>683900</v>
      </c>
      <c r="D10" s="6"/>
      <c r="E10" s="6">
        <v>962283250872</v>
      </c>
      <c r="F10" s="6"/>
      <c r="G10" s="6">
        <v>935355846768.875</v>
      </c>
      <c r="H10" s="6"/>
      <c r="I10" s="6">
        <v>45000</v>
      </c>
      <c r="J10" s="6"/>
      <c r="K10" s="6">
        <v>64317783827</v>
      </c>
      <c r="L10" s="6"/>
      <c r="M10" s="6">
        <v>-6800</v>
      </c>
      <c r="N10" s="6"/>
      <c r="O10" s="6">
        <v>9640722624</v>
      </c>
      <c r="P10" s="6"/>
      <c r="Q10" s="6">
        <v>722100</v>
      </c>
      <c r="R10" s="6"/>
      <c r="S10" s="6">
        <v>1426000</v>
      </c>
      <c r="T10" s="6"/>
      <c r="U10" s="6">
        <v>1017029045102</v>
      </c>
      <c r="V10" s="6"/>
      <c r="W10" s="6">
        <v>1028427456750</v>
      </c>
      <c r="X10" s="6"/>
      <c r="Y10" s="8">
        <v>0.17976066469546398</v>
      </c>
      <c r="Z10" s="5"/>
      <c r="AA10" s="5"/>
      <c r="AB10" s="5"/>
    </row>
    <row r="11" spans="1:28">
      <c r="A11" s="1" t="s">
        <v>17</v>
      </c>
      <c r="C11" s="6">
        <v>284300</v>
      </c>
      <c r="D11" s="6"/>
      <c r="E11" s="6">
        <v>331712069447</v>
      </c>
      <c r="F11" s="6"/>
      <c r="G11" s="6">
        <v>388831213973.375</v>
      </c>
      <c r="H11" s="6"/>
      <c r="I11" s="6">
        <v>32800</v>
      </c>
      <c r="J11" s="6"/>
      <c r="K11" s="6">
        <v>46152838458</v>
      </c>
      <c r="L11" s="6"/>
      <c r="M11" s="6">
        <v>-23300</v>
      </c>
      <c r="N11" s="6"/>
      <c r="O11" s="6">
        <v>31992857554</v>
      </c>
      <c r="P11" s="6"/>
      <c r="Q11" s="6">
        <v>293800</v>
      </c>
      <c r="R11" s="6"/>
      <c r="S11" s="6">
        <v>1429989</v>
      </c>
      <c r="T11" s="6"/>
      <c r="U11" s="6">
        <v>350576009224</v>
      </c>
      <c r="V11" s="6"/>
      <c r="W11" s="6">
        <v>419605604739.75</v>
      </c>
      <c r="X11" s="6"/>
      <c r="Y11" s="8">
        <v>7.3343610113567298E-2</v>
      </c>
      <c r="Z11" s="5"/>
      <c r="AA11" s="5"/>
      <c r="AB11" s="5"/>
    </row>
    <row r="12" spans="1:28">
      <c r="A12" s="1" t="s">
        <v>18</v>
      </c>
      <c r="C12" s="6">
        <v>104900</v>
      </c>
      <c r="D12" s="6"/>
      <c r="E12" s="6">
        <v>136447729208</v>
      </c>
      <c r="F12" s="6"/>
      <c r="G12" s="6">
        <v>143469554503</v>
      </c>
      <c r="H12" s="6"/>
      <c r="I12" s="6">
        <v>10900</v>
      </c>
      <c r="J12" s="6"/>
      <c r="K12" s="6">
        <v>15349097578</v>
      </c>
      <c r="L12" s="6"/>
      <c r="M12" s="6">
        <v>-16300</v>
      </c>
      <c r="N12" s="6"/>
      <c r="O12" s="6">
        <v>22007927606</v>
      </c>
      <c r="P12" s="6"/>
      <c r="Q12" s="6">
        <v>99500</v>
      </c>
      <c r="R12" s="6"/>
      <c r="S12" s="6">
        <v>1426500</v>
      </c>
      <c r="T12" s="6"/>
      <c r="U12" s="6">
        <v>130570502275</v>
      </c>
      <c r="V12" s="6"/>
      <c r="W12" s="6">
        <v>141759329060</v>
      </c>
      <c r="X12" s="6"/>
      <c r="Y12" s="8">
        <v>2.477836531084817E-2</v>
      </c>
      <c r="Z12" s="5"/>
      <c r="AA12" s="5"/>
      <c r="AB12" s="5"/>
    </row>
    <row r="13" spans="1:28">
      <c r="A13" s="1" t="s">
        <v>19</v>
      </c>
      <c r="C13" s="6">
        <v>1973800</v>
      </c>
      <c r="D13" s="6"/>
      <c r="E13" s="6">
        <v>2716644911301</v>
      </c>
      <c r="F13" s="6"/>
      <c r="G13" s="6">
        <v>2699525325855.25</v>
      </c>
      <c r="H13" s="6"/>
      <c r="I13" s="6">
        <v>97200</v>
      </c>
      <c r="J13" s="6"/>
      <c r="K13" s="6">
        <v>136573905078</v>
      </c>
      <c r="L13" s="6"/>
      <c r="M13" s="6">
        <v>-287200</v>
      </c>
      <c r="N13" s="6"/>
      <c r="O13" s="6">
        <v>389950527326</v>
      </c>
      <c r="P13" s="6"/>
      <c r="Q13" s="6">
        <v>1783800</v>
      </c>
      <c r="R13" s="6"/>
      <c r="S13" s="6">
        <v>1426998</v>
      </c>
      <c r="T13" s="6"/>
      <c r="U13" s="6">
        <v>2458008492915</v>
      </c>
      <c r="V13" s="6"/>
      <c r="W13" s="6">
        <v>2542297183609.5</v>
      </c>
      <c r="X13" s="6"/>
      <c r="Y13" s="8">
        <v>0.44437264736519277</v>
      </c>
      <c r="Z13" s="5"/>
      <c r="AA13" s="5"/>
      <c r="AB13" s="5"/>
    </row>
    <row r="14" spans="1:28" ht="24.75" thickBot="1">
      <c r="C14" s="6"/>
      <c r="D14" s="6"/>
      <c r="E14" s="7">
        <f>SUM(E9:E13)</f>
        <v>5227455173593</v>
      </c>
      <c r="F14" s="6"/>
      <c r="G14" s="7">
        <f>SUM(G9:G13)</f>
        <v>5345984696371.8799</v>
      </c>
      <c r="H14" s="6"/>
      <c r="I14" s="6"/>
      <c r="J14" s="6"/>
      <c r="K14" s="7">
        <f>SUM(K9:K13)</f>
        <v>315310697787</v>
      </c>
      <c r="L14" s="6"/>
      <c r="M14" s="6"/>
      <c r="N14" s="6"/>
      <c r="O14" s="7">
        <f>SUM(O9:O13)</f>
        <v>457598245093</v>
      </c>
      <c r="P14" s="6"/>
      <c r="Q14" s="6"/>
      <c r="R14" s="6"/>
      <c r="S14" s="6"/>
      <c r="T14" s="6"/>
      <c r="U14" s="7">
        <f>SUM(U9:U13)</f>
        <v>5085827157057</v>
      </c>
      <c r="V14" s="6"/>
      <c r="W14" s="7">
        <f>SUM(W9:W13)</f>
        <v>5406977430233.75</v>
      </c>
      <c r="X14" s="6"/>
      <c r="Y14" s="9">
        <f>SUM(Y9:Y13)</f>
        <v>0.94509520382137546</v>
      </c>
      <c r="Z14" s="5"/>
      <c r="AA14" s="5"/>
      <c r="AB14" s="5"/>
    </row>
    <row r="15" spans="1:28" ht="24.75" thickTop="1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5"/>
      <c r="AA15" s="5"/>
      <c r="AB15" s="5"/>
    </row>
    <row r="16" spans="1:28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9"/>
  <sheetViews>
    <sheetView rightToLeft="1" topLeftCell="F1" workbookViewId="0">
      <selection activeCell="AK12" sqref="AK12"/>
    </sheetView>
  </sheetViews>
  <sheetFormatPr defaultRowHeight="24"/>
  <cols>
    <col min="1" max="1" width="29.71093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.42578125" style="1" customWidth="1"/>
    <col min="29" max="29" width="7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>
      <c r="A6" s="17" t="s">
        <v>21</v>
      </c>
      <c r="B6" s="17" t="s">
        <v>21</v>
      </c>
      <c r="C6" s="17" t="s">
        <v>21</v>
      </c>
      <c r="D6" s="17" t="s">
        <v>21</v>
      </c>
      <c r="E6" s="17" t="s">
        <v>21</v>
      </c>
      <c r="F6" s="17" t="s">
        <v>21</v>
      </c>
      <c r="G6" s="17" t="s">
        <v>21</v>
      </c>
      <c r="H6" s="17" t="s">
        <v>21</v>
      </c>
      <c r="I6" s="17" t="s">
        <v>21</v>
      </c>
      <c r="J6" s="17" t="s">
        <v>21</v>
      </c>
      <c r="K6" s="17" t="s">
        <v>21</v>
      </c>
      <c r="L6" s="17" t="s">
        <v>21</v>
      </c>
      <c r="M6" s="17" t="s">
        <v>21</v>
      </c>
      <c r="O6" s="17" t="s">
        <v>97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6" t="s">
        <v>22</v>
      </c>
      <c r="C7" s="16" t="s">
        <v>23</v>
      </c>
      <c r="E7" s="16" t="s">
        <v>24</v>
      </c>
      <c r="G7" s="16" t="s">
        <v>25</v>
      </c>
      <c r="I7" s="16" t="s">
        <v>26</v>
      </c>
      <c r="K7" s="16" t="s">
        <v>27</v>
      </c>
      <c r="M7" s="16" t="s">
        <v>20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28</v>
      </c>
      <c r="AG7" s="16" t="s">
        <v>8</v>
      </c>
      <c r="AI7" s="16" t="s">
        <v>9</v>
      </c>
      <c r="AK7" s="16" t="s">
        <v>13</v>
      </c>
    </row>
    <row r="8" spans="1:37" ht="24.75">
      <c r="A8" s="17" t="s">
        <v>22</v>
      </c>
      <c r="C8" s="17" t="s">
        <v>23</v>
      </c>
      <c r="E8" s="17" t="s">
        <v>24</v>
      </c>
      <c r="G8" s="17" t="s">
        <v>25</v>
      </c>
      <c r="I8" s="17" t="s">
        <v>26</v>
      </c>
      <c r="K8" s="17" t="s">
        <v>27</v>
      </c>
      <c r="M8" s="17" t="s">
        <v>20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28</v>
      </c>
      <c r="AG8" s="17" t="s">
        <v>8</v>
      </c>
      <c r="AI8" s="17" t="s">
        <v>9</v>
      </c>
      <c r="AK8" s="17" t="s">
        <v>13</v>
      </c>
    </row>
    <row r="9" spans="1:37">
      <c r="A9" s="1" t="s">
        <v>29</v>
      </c>
      <c r="C9" s="3" t="s">
        <v>30</v>
      </c>
      <c r="D9" s="3"/>
      <c r="E9" s="3" t="s">
        <v>30</v>
      </c>
      <c r="F9" s="3"/>
      <c r="G9" s="3" t="s">
        <v>31</v>
      </c>
      <c r="H9" s="3"/>
      <c r="I9" s="3" t="s">
        <v>32</v>
      </c>
      <c r="J9" s="3"/>
      <c r="K9" s="10">
        <v>0</v>
      </c>
      <c r="L9" s="3"/>
      <c r="M9" s="10">
        <v>0</v>
      </c>
      <c r="N9" s="3"/>
      <c r="O9" s="10">
        <v>20000</v>
      </c>
      <c r="P9" s="3"/>
      <c r="Q9" s="10">
        <v>11854841288</v>
      </c>
      <c r="R9" s="3"/>
      <c r="S9" s="10">
        <v>12180791831</v>
      </c>
      <c r="T9" s="3"/>
      <c r="U9" s="10">
        <v>0</v>
      </c>
      <c r="V9" s="3"/>
      <c r="W9" s="10">
        <v>0</v>
      </c>
      <c r="X9" s="3"/>
      <c r="Y9" s="10">
        <v>0</v>
      </c>
      <c r="Z9" s="3"/>
      <c r="AA9" s="10">
        <v>0</v>
      </c>
      <c r="AB9" s="10"/>
      <c r="AC9" s="10">
        <v>20000</v>
      </c>
      <c r="AD9" s="3"/>
      <c r="AE9" s="10">
        <v>625900</v>
      </c>
      <c r="AF9" s="3"/>
      <c r="AG9" s="10">
        <v>11854841288</v>
      </c>
      <c r="AH9" s="3"/>
      <c r="AI9" s="10">
        <v>12515731112</v>
      </c>
      <c r="AJ9" s="3"/>
      <c r="AK9" s="8">
        <v>2.1876469060371755E-3</v>
      </c>
    </row>
    <row r="10" spans="1:37">
      <c r="A10" s="1" t="s">
        <v>33</v>
      </c>
      <c r="C10" s="3" t="s">
        <v>30</v>
      </c>
      <c r="D10" s="3"/>
      <c r="E10" s="3" t="s">
        <v>30</v>
      </c>
      <c r="F10" s="3"/>
      <c r="G10" s="3" t="s">
        <v>34</v>
      </c>
      <c r="H10" s="3"/>
      <c r="I10" s="3" t="s">
        <v>35</v>
      </c>
      <c r="J10" s="3"/>
      <c r="K10" s="10">
        <v>0</v>
      </c>
      <c r="L10" s="3"/>
      <c r="M10" s="10">
        <v>0</v>
      </c>
      <c r="N10" s="3"/>
      <c r="O10" s="10">
        <v>16800</v>
      </c>
      <c r="P10" s="3"/>
      <c r="Q10" s="10">
        <v>10367855821</v>
      </c>
      <c r="R10" s="3"/>
      <c r="S10" s="10">
        <v>10632472515</v>
      </c>
      <c r="T10" s="3"/>
      <c r="U10" s="10">
        <v>0</v>
      </c>
      <c r="V10" s="3"/>
      <c r="W10" s="10">
        <v>0</v>
      </c>
      <c r="X10" s="3"/>
      <c r="Y10" s="10">
        <v>0</v>
      </c>
      <c r="Z10" s="3"/>
      <c r="AA10" s="10">
        <v>0</v>
      </c>
      <c r="AB10" s="10"/>
      <c r="AC10" s="10">
        <v>16800</v>
      </c>
      <c r="AD10" s="3"/>
      <c r="AE10" s="10">
        <v>647100</v>
      </c>
      <c r="AF10" s="3"/>
      <c r="AG10" s="10">
        <v>10367855821</v>
      </c>
      <c r="AH10" s="3"/>
      <c r="AI10" s="10">
        <v>10869309580</v>
      </c>
      <c r="AJ10" s="3"/>
      <c r="AK10" s="8">
        <v>1.8998659575427312E-3</v>
      </c>
    </row>
    <row r="11" spans="1:37">
      <c r="A11" s="1" t="s">
        <v>36</v>
      </c>
      <c r="C11" s="3" t="s">
        <v>30</v>
      </c>
      <c r="D11" s="3"/>
      <c r="E11" s="3" t="s">
        <v>30</v>
      </c>
      <c r="F11" s="3"/>
      <c r="G11" s="3" t="s">
        <v>34</v>
      </c>
      <c r="H11" s="3"/>
      <c r="I11" s="3" t="s">
        <v>37</v>
      </c>
      <c r="J11" s="3"/>
      <c r="K11" s="10">
        <v>0</v>
      </c>
      <c r="L11" s="3"/>
      <c r="M11" s="10">
        <v>0</v>
      </c>
      <c r="N11" s="3"/>
      <c r="O11" s="10">
        <v>51300</v>
      </c>
      <c r="P11" s="3"/>
      <c r="Q11" s="10">
        <v>30559234805</v>
      </c>
      <c r="R11" s="3"/>
      <c r="S11" s="10">
        <v>31328360705</v>
      </c>
      <c r="T11" s="3"/>
      <c r="U11" s="10">
        <v>0</v>
      </c>
      <c r="V11" s="3"/>
      <c r="W11" s="10">
        <v>0</v>
      </c>
      <c r="X11" s="3"/>
      <c r="Y11" s="10">
        <v>0</v>
      </c>
      <c r="Z11" s="3"/>
      <c r="AA11" s="10">
        <v>0</v>
      </c>
      <c r="AB11" s="10"/>
      <c r="AC11" s="10">
        <v>51300</v>
      </c>
      <c r="AD11" s="3"/>
      <c r="AE11" s="10">
        <v>624500</v>
      </c>
      <c r="AF11" s="3"/>
      <c r="AG11" s="10">
        <v>30559234805</v>
      </c>
      <c r="AH11" s="3"/>
      <c r="AI11" s="10">
        <v>32031043320</v>
      </c>
      <c r="AJ11" s="3"/>
      <c r="AK11" s="8">
        <v>5.5987630438109667E-3</v>
      </c>
    </row>
    <row r="12" spans="1:37">
      <c r="A12" s="1" t="s">
        <v>38</v>
      </c>
      <c r="C12" s="3" t="s">
        <v>30</v>
      </c>
      <c r="D12" s="3"/>
      <c r="E12" s="3" t="s">
        <v>30</v>
      </c>
      <c r="F12" s="3"/>
      <c r="G12" s="3" t="s">
        <v>39</v>
      </c>
      <c r="H12" s="3"/>
      <c r="I12" s="3" t="s">
        <v>40</v>
      </c>
      <c r="J12" s="3"/>
      <c r="K12" s="10">
        <v>0</v>
      </c>
      <c r="L12" s="3"/>
      <c r="M12" s="10">
        <v>0</v>
      </c>
      <c r="N12" s="3"/>
      <c r="O12" s="10">
        <v>26900</v>
      </c>
      <c r="P12" s="3"/>
      <c r="Q12" s="10">
        <v>24518114098</v>
      </c>
      <c r="R12" s="3"/>
      <c r="S12" s="10">
        <v>24982881031</v>
      </c>
      <c r="T12" s="3"/>
      <c r="U12" s="10">
        <v>0</v>
      </c>
      <c r="V12" s="3"/>
      <c r="W12" s="10">
        <v>0</v>
      </c>
      <c r="X12" s="3"/>
      <c r="Y12" s="10">
        <v>0</v>
      </c>
      <c r="Z12" s="3"/>
      <c r="AA12" s="10">
        <v>0</v>
      </c>
      <c r="AB12" s="10"/>
      <c r="AC12" s="10">
        <v>26900</v>
      </c>
      <c r="AD12" s="3"/>
      <c r="AE12" s="10">
        <v>940330</v>
      </c>
      <c r="AF12" s="3"/>
      <c r="AG12" s="10">
        <v>24518114098</v>
      </c>
      <c r="AH12" s="3"/>
      <c r="AI12" s="10">
        <v>25290292303</v>
      </c>
      <c r="AJ12" s="3"/>
      <c r="AK12" s="8">
        <v>4.4205351820308224E-3</v>
      </c>
    </row>
    <row r="13" spans="1:37">
      <c r="A13" s="1" t="s">
        <v>41</v>
      </c>
      <c r="C13" s="3" t="s">
        <v>30</v>
      </c>
      <c r="D13" s="3"/>
      <c r="E13" s="3" t="s">
        <v>30</v>
      </c>
      <c r="F13" s="3"/>
      <c r="G13" s="3" t="s">
        <v>42</v>
      </c>
      <c r="H13" s="3"/>
      <c r="I13" s="3" t="s">
        <v>43</v>
      </c>
      <c r="J13" s="3"/>
      <c r="K13" s="10">
        <v>0</v>
      </c>
      <c r="L13" s="3"/>
      <c r="M13" s="10">
        <v>0</v>
      </c>
      <c r="N13" s="3"/>
      <c r="O13" s="10">
        <v>3900</v>
      </c>
      <c r="P13" s="3"/>
      <c r="Q13" s="10">
        <v>3514866951</v>
      </c>
      <c r="R13" s="3"/>
      <c r="S13" s="10">
        <v>3583294410</v>
      </c>
      <c r="T13" s="3"/>
      <c r="U13" s="10">
        <v>0</v>
      </c>
      <c r="V13" s="3"/>
      <c r="W13" s="10">
        <v>0</v>
      </c>
      <c r="X13" s="3"/>
      <c r="Y13" s="10">
        <v>0</v>
      </c>
      <c r="Z13" s="3"/>
      <c r="AA13" s="10">
        <v>0</v>
      </c>
      <c r="AB13" s="10"/>
      <c r="AC13" s="10">
        <v>3900</v>
      </c>
      <c r="AD13" s="3"/>
      <c r="AE13" s="10">
        <v>933000</v>
      </c>
      <c r="AF13" s="3"/>
      <c r="AG13" s="10">
        <v>3514866951</v>
      </c>
      <c r="AH13" s="3"/>
      <c r="AI13" s="10">
        <v>3638040485</v>
      </c>
      <c r="AJ13" s="3"/>
      <c r="AK13" s="8">
        <v>6.3589956829748773E-4</v>
      </c>
    </row>
    <row r="14" spans="1:37">
      <c r="A14" s="1" t="s">
        <v>44</v>
      </c>
      <c r="C14" s="3" t="s">
        <v>30</v>
      </c>
      <c r="D14" s="3"/>
      <c r="E14" s="3" t="s">
        <v>30</v>
      </c>
      <c r="F14" s="3"/>
      <c r="G14" s="3" t="s">
        <v>45</v>
      </c>
      <c r="H14" s="3"/>
      <c r="I14" s="3" t="s">
        <v>46</v>
      </c>
      <c r="J14" s="3"/>
      <c r="K14" s="10">
        <v>0</v>
      </c>
      <c r="L14" s="3"/>
      <c r="M14" s="10">
        <v>0</v>
      </c>
      <c r="N14" s="3"/>
      <c r="O14" s="10">
        <v>69100</v>
      </c>
      <c r="P14" s="3"/>
      <c r="Q14" s="10">
        <v>61233956639</v>
      </c>
      <c r="R14" s="3"/>
      <c r="S14" s="10">
        <v>62109640586</v>
      </c>
      <c r="T14" s="3"/>
      <c r="U14" s="10">
        <v>0</v>
      </c>
      <c r="V14" s="3"/>
      <c r="W14" s="10">
        <v>0</v>
      </c>
      <c r="X14" s="3"/>
      <c r="Y14" s="10">
        <v>0</v>
      </c>
      <c r="Z14" s="3"/>
      <c r="AA14" s="10">
        <v>0</v>
      </c>
      <c r="AB14" s="10"/>
      <c r="AC14" s="10">
        <v>69100</v>
      </c>
      <c r="AD14" s="3"/>
      <c r="AE14" s="10">
        <v>913500</v>
      </c>
      <c r="AF14" s="3"/>
      <c r="AG14" s="10">
        <v>61233956639</v>
      </c>
      <c r="AH14" s="3"/>
      <c r="AI14" s="10">
        <v>63111408983</v>
      </c>
      <c r="AJ14" s="3"/>
      <c r="AK14" s="8">
        <v>1.1031355448738468E-2</v>
      </c>
    </row>
    <row r="15" spans="1:37">
      <c r="A15" s="1" t="s">
        <v>47</v>
      </c>
      <c r="C15" s="3" t="s">
        <v>30</v>
      </c>
      <c r="D15" s="3"/>
      <c r="E15" s="3" t="s">
        <v>30</v>
      </c>
      <c r="F15" s="3"/>
      <c r="G15" s="3" t="s">
        <v>34</v>
      </c>
      <c r="H15" s="3"/>
      <c r="I15" s="3" t="s">
        <v>37</v>
      </c>
      <c r="J15" s="3"/>
      <c r="K15" s="10">
        <v>0</v>
      </c>
      <c r="L15" s="3"/>
      <c r="M15" s="10">
        <v>0</v>
      </c>
      <c r="N15" s="3"/>
      <c r="O15" s="10">
        <v>50000</v>
      </c>
      <c r="P15" s="3"/>
      <c r="Q15" s="10">
        <v>31772485708</v>
      </c>
      <c r="R15" s="3"/>
      <c r="S15" s="10">
        <v>32637583365</v>
      </c>
      <c r="T15" s="3"/>
      <c r="U15" s="10">
        <v>0</v>
      </c>
      <c r="V15" s="3"/>
      <c r="W15" s="10">
        <v>0</v>
      </c>
      <c r="X15" s="3"/>
      <c r="Y15" s="10">
        <v>0</v>
      </c>
      <c r="Z15" s="3"/>
      <c r="AA15" s="10">
        <v>0</v>
      </c>
      <c r="AB15" s="10"/>
      <c r="AC15" s="10">
        <v>50000</v>
      </c>
      <c r="AD15" s="3"/>
      <c r="AE15" s="10">
        <v>668400</v>
      </c>
      <c r="AF15" s="3"/>
      <c r="AG15" s="10">
        <v>31772485708</v>
      </c>
      <c r="AH15" s="3"/>
      <c r="AI15" s="10">
        <v>33413942625</v>
      </c>
      <c r="AJ15" s="3"/>
      <c r="AK15" s="8">
        <v>5.8404824734528821E-3</v>
      </c>
    </row>
    <row r="16" spans="1:37">
      <c r="A16" s="1" t="s">
        <v>48</v>
      </c>
      <c r="C16" s="3" t="s">
        <v>30</v>
      </c>
      <c r="D16" s="3"/>
      <c r="E16" s="3" t="s">
        <v>30</v>
      </c>
      <c r="F16" s="3"/>
      <c r="G16" s="3" t="s">
        <v>49</v>
      </c>
      <c r="H16" s="3"/>
      <c r="I16" s="3" t="s">
        <v>50</v>
      </c>
      <c r="J16" s="3"/>
      <c r="K16" s="10">
        <v>0</v>
      </c>
      <c r="L16" s="3"/>
      <c r="M16" s="10">
        <v>0</v>
      </c>
      <c r="N16" s="3"/>
      <c r="O16" s="10">
        <v>60900</v>
      </c>
      <c r="P16" s="3"/>
      <c r="Q16" s="10">
        <v>52047131828</v>
      </c>
      <c r="R16" s="3"/>
      <c r="S16" s="10">
        <v>52912507869</v>
      </c>
      <c r="T16" s="3"/>
      <c r="U16" s="10">
        <v>0</v>
      </c>
      <c r="V16" s="3"/>
      <c r="W16" s="10">
        <v>0</v>
      </c>
      <c r="X16" s="3"/>
      <c r="Y16" s="10">
        <v>0</v>
      </c>
      <c r="Z16" s="3"/>
      <c r="AA16" s="10">
        <v>0</v>
      </c>
      <c r="AB16" s="10"/>
      <c r="AC16" s="10">
        <v>60900</v>
      </c>
      <c r="AD16" s="3"/>
      <c r="AE16" s="10">
        <v>882110</v>
      </c>
      <c r="AF16" s="3"/>
      <c r="AG16" s="10">
        <v>52047131828</v>
      </c>
      <c r="AH16" s="3"/>
      <c r="AI16" s="10">
        <v>53710762159</v>
      </c>
      <c r="AJ16" s="3"/>
      <c r="AK16" s="8">
        <v>9.3881996670075914E-3</v>
      </c>
    </row>
    <row r="17" spans="1:37">
      <c r="A17" s="1" t="s">
        <v>51</v>
      </c>
      <c r="C17" s="3" t="s">
        <v>30</v>
      </c>
      <c r="D17" s="3"/>
      <c r="E17" s="3" t="s">
        <v>30</v>
      </c>
      <c r="F17" s="3"/>
      <c r="G17" s="3" t="s">
        <v>34</v>
      </c>
      <c r="H17" s="3"/>
      <c r="I17" s="3" t="s">
        <v>52</v>
      </c>
      <c r="J17" s="3"/>
      <c r="K17" s="10">
        <v>0</v>
      </c>
      <c r="L17" s="3"/>
      <c r="M17" s="10">
        <v>0</v>
      </c>
      <c r="N17" s="3"/>
      <c r="O17" s="10">
        <v>74000</v>
      </c>
      <c r="P17" s="3"/>
      <c r="Q17" s="10">
        <v>46302676808</v>
      </c>
      <c r="R17" s="3"/>
      <c r="S17" s="10">
        <v>47559318310</v>
      </c>
      <c r="T17" s="3"/>
      <c r="U17" s="10">
        <v>0</v>
      </c>
      <c r="V17" s="3"/>
      <c r="W17" s="10">
        <v>0</v>
      </c>
      <c r="X17" s="3"/>
      <c r="Y17" s="10">
        <v>0</v>
      </c>
      <c r="Z17" s="3"/>
      <c r="AA17" s="10">
        <v>0</v>
      </c>
      <c r="AB17" s="10"/>
      <c r="AC17" s="10">
        <v>74000</v>
      </c>
      <c r="AD17" s="3"/>
      <c r="AE17" s="10">
        <v>657110</v>
      </c>
      <c r="AF17" s="3"/>
      <c r="AG17" s="10">
        <v>46302676808</v>
      </c>
      <c r="AH17" s="3"/>
      <c r="AI17" s="10">
        <v>48617326512</v>
      </c>
      <c r="AJ17" s="3"/>
      <c r="AK17" s="8">
        <v>8.4979089892560124E-3</v>
      </c>
    </row>
    <row r="18" spans="1:37" ht="24.75" thickBot="1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1">
        <f>SUM(Q9:Q17)</f>
        <v>272171163946</v>
      </c>
      <c r="R18" s="3"/>
      <c r="S18" s="11">
        <f>SUM(S9:S17)</f>
        <v>277926850622</v>
      </c>
      <c r="T18" s="3"/>
      <c r="U18" s="3"/>
      <c r="V18" s="3"/>
      <c r="W18" s="11">
        <f>SUM(W9:W17)</f>
        <v>0</v>
      </c>
      <c r="X18" s="3"/>
      <c r="Y18" s="3"/>
      <c r="Z18" s="3"/>
      <c r="AA18" s="11">
        <f>SUM(AA9:AA17)</f>
        <v>0</v>
      </c>
      <c r="AB18" s="3"/>
      <c r="AC18" s="3"/>
      <c r="AD18" s="3"/>
      <c r="AE18" s="3"/>
      <c r="AF18" s="3"/>
      <c r="AG18" s="11">
        <f>SUM(AG9:AG17)</f>
        <v>272171163946</v>
      </c>
      <c r="AH18" s="3"/>
      <c r="AI18" s="11">
        <f>SUM(AI9:AI17)</f>
        <v>283197857079</v>
      </c>
      <c r="AJ18" s="3"/>
      <c r="AK18" s="9">
        <f>SUM(AK9:AK17)</f>
        <v>4.9500657236174139E-2</v>
      </c>
    </row>
    <row r="19" spans="1:37" ht="24.75" thickTop="1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7"/>
  <sheetViews>
    <sheetView rightToLeft="1" workbookViewId="0">
      <selection activeCell="S8" sqref="S8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54</v>
      </c>
      <c r="C6" s="17" t="s">
        <v>55</v>
      </c>
      <c r="D6" s="17" t="s">
        <v>55</v>
      </c>
      <c r="E6" s="17" t="s">
        <v>55</v>
      </c>
      <c r="F6" s="17" t="s">
        <v>55</v>
      </c>
      <c r="G6" s="17" t="s">
        <v>55</v>
      </c>
      <c r="H6" s="17" t="s">
        <v>55</v>
      </c>
      <c r="I6" s="17" t="s">
        <v>55</v>
      </c>
      <c r="K6" s="17" t="s">
        <v>97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.75">
      <c r="A7" s="17" t="s">
        <v>54</v>
      </c>
      <c r="C7" s="17" t="s">
        <v>56</v>
      </c>
      <c r="E7" s="17" t="s">
        <v>57</v>
      </c>
      <c r="G7" s="17" t="s">
        <v>58</v>
      </c>
      <c r="I7" s="17" t="s">
        <v>27</v>
      </c>
      <c r="K7" s="17" t="s">
        <v>59</v>
      </c>
      <c r="M7" s="17" t="s">
        <v>60</v>
      </c>
      <c r="O7" s="17" t="s">
        <v>61</v>
      </c>
      <c r="Q7" s="17" t="s">
        <v>59</v>
      </c>
      <c r="S7" s="17" t="s">
        <v>53</v>
      </c>
    </row>
    <row r="8" spans="1:19">
      <c r="A8" s="1" t="s">
        <v>62</v>
      </c>
      <c r="C8" s="3" t="s">
        <v>63</v>
      </c>
      <c r="D8" s="3"/>
      <c r="E8" s="3" t="s">
        <v>64</v>
      </c>
      <c r="F8" s="3"/>
      <c r="G8" s="3" t="s">
        <v>65</v>
      </c>
      <c r="H8" s="3"/>
      <c r="I8" s="10">
        <v>8</v>
      </c>
      <c r="J8" s="3"/>
      <c r="K8" s="10">
        <v>945056</v>
      </c>
      <c r="L8" s="3"/>
      <c r="M8" s="10">
        <v>6377</v>
      </c>
      <c r="N8" s="3"/>
      <c r="O8" s="10">
        <v>0</v>
      </c>
      <c r="P8" s="3"/>
      <c r="Q8" s="10">
        <v>951433</v>
      </c>
      <c r="R8" s="3"/>
      <c r="S8" s="8">
        <v>1.6630266663016084E-7</v>
      </c>
    </row>
    <row r="9" spans="1:19">
      <c r="A9" s="1" t="s">
        <v>66</v>
      </c>
      <c r="C9" s="3" t="s">
        <v>67</v>
      </c>
      <c r="D9" s="3"/>
      <c r="E9" s="3" t="s">
        <v>64</v>
      </c>
      <c r="F9" s="3"/>
      <c r="G9" s="3" t="s">
        <v>68</v>
      </c>
      <c r="H9" s="3"/>
      <c r="I9" s="10">
        <v>8</v>
      </c>
      <c r="J9" s="3"/>
      <c r="K9" s="10">
        <v>77353673310</v>
      </c>
      <c r="L9" s="3"/>
      <c r="M9" s="10">
        <v>596675658041</v>
      </c>
      <c r="N9" s="3"/>
      <c r="O9" s="10">
        <v>646324020000</v>
      </c>
      <c r="P9" s="3"/>
      <c r="Q9" s="10">
        <v>27705311351</v>
      </c>
      <c r="R9" s="3"/>
      <c r="S9" s="8">
        <v>4.8426606576502636E-3</v>
      </c>
    </row>
    <row r="10" spans="1:19" ht="24.75" thickBot="1">
      <c r="C10" s="3"/>
      <c r="D10" s="3"/>
      <c r="E10" s="3"/>
      <c r="F10" s="3"/>
      <c r="G10" s="3"/>
      <c r="H10" s="3"/>
      <c r="I10" s="3"/>
      <c r="J10" s="3"/>
      <c r="K10" s="11">
        <f>SUM(K8:K9)</f>
        <v>77354618366</v>
      </c>
      <c r="L10" s="3"/>
      <c r="M10" s="11">
        <f>SUM(M8:M9)</f>
        <v>596675664418</v>
      </c>
      <c r="N10" s="3"/>
      <c r="O10" s="11">
        <f>SUM(O8:O9)</f>
        <v>646324020000</v>
      </c>
      <c r="P10" s="3"/>
      <c r="Q10" s="11">
        <f>SUM(Q8:Q9)</f>
        <v>27706262784</v>
      </c>
      <c r="R10" s="3"/>
      <c r="S10" s="12">
        <f>SUM(S8:S9)</f>
        <v>4.8428269603168934E-3</v>
      </c>
    </row>
    <row r="11" spans="1:19" ht="24.75" thickTop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3:19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M7" sqref="M7"/>
    </sheetView>
  </sheetViews>
  <sheetFormatPr defaultRowHeight="24"/>
  <cols>
    <col min="1" max="1" width="29.28515625" style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6.5703125" style="1" bestFit="1" customWidth="1"/>
    <col min="11" max="16384" width="9.140625" style="1"/>
  </cols>
  <sheetData>
    <row r="2" spans="1:10" ht="24.75">
      <c r="A2" s="16" t="s">
        <v>0</v>
      </c>
      <c r="B2" s="16"/>
      <c r="C2" s="16"/>
      <c r="D2" s="16"/>
      <c r="E2" s="16"/>
      <c r="F2" s="16"/>
      <c r="G2" s="16"/>
    </row>
    <row r="3" spans="1:10" ht="24.75">
      <c r="A3" s="16" t="s">
        <v>69</v>
      </c>
      <c r="B3" s="16"/>
      <c r="C3" s="16"/>
      <c r="D3" s="16"/>
      <c r="E3" s="16"/>
      <c r="F3" s="16"/>
      <c r="G3" s="16"/>
    </row>
    <row r="4" spans="1:10" ht="24.75">
      <c r="A4" s="16" t="s">
        <v>2</v>
      </c>
      <c r="B4" s="16"/>
      <c r="C4" s="16"/>
      <c r="D4" s="16"/>
      <c r="E4" s="16"/>
      <c r="F4" s="16"/>
      <c r="G4" s="16"/>
    </row>
    <row r="6" spans="1:10" ht="24.75">
      <c r="A6" s="17" t="s">
        <v>73</v>
      </c>
      <c r="C6" s="17" t="s">
        <v>59</v>
      </c>
      <c r="E6" s="17" t="s">
        <v>86</v>
      </c>
      <c r="G6" s="17" t="s">
        <v>13</v>
      </c>
      <c r="J6" s="2"/>
    </row>
    <row r="7" spans="1:10">
      <c r="A7" s="1" t="s">
        <v>94</v>
      </c>
      <c r="C7" s="10">
        <f>'سرمایه‌گذاری در سهام'!I13</f>
        <v>203280281168</v>
      </c>
      <c r="E7" s="8">
        <f>C7/$C$11</f>
        <v>0.97471866295394005</v>
      </c>
      <c r="G7" s="8">
        <v>3.5531721972611063E-2</v>
      </c>
      <c r="J7" s="2"/>
    </row>
    <row r="8" spans="1:10">
      <c r="A8" s="1" t="s">
        <v>95</v>
      </c>
      <c r="C8" s="10">
        <f>'سرمایه‌گذاری در اوراق بهادار'!I17</f>
        <v>5271006457</v>
      </c>
      <c r="E8" s="8">
        <f t="shared" ref="E8:E10" si="0">C8/$C$11</f>
        <v>2.5274209267462384E-2</v>
      </c>
      <c r="G8" s="8">
        <v>9.2132859552264445E-4</v>
      </c>
      <c r="J8" s="2"/>
    </row>
    <row r="9" spans="1:10">
      <c r="A9" s="1" t="s">
        <v>96</v>
      </c>
      <c r="C9" s="10">
        <f>'درآمد سپرده بانکی'!E10</f>
        <v>1404418</v>
      </c>
      <c r="E9" s="8">
        <f t="shared" si="0"/>
        <v>6.734113251531345E-6</v>
      </c>
      <c r="G9" s="8">
        <v>2.4548072062183803E-7</v>
      </c>
      <c r="J9" s="2"/>
    </row>
    <row r="10" spans="1:10">
      <c r="A10" s="1" t="s">
        <v>93</v>
      </c>
      <c r="C10" s="10">
        <f>'سایر درآمدها'!C9</f>
        <v>82100</v>
      </c>
      <c r="E10" s="8">
        <f t="shared" si="0"/>
        <v>3.9366534603709396E-7</v>
      </c>
      <c r="G10" s="8">
        <v>1.4350405052522043E-8</v>
      </c>
    </row>
    <row r="11" spans="1:10" ht="24.75" thickBot="1">
      <c r="C11" s="13">
        <f>SUM(C7:C10)</f>
        <v>208552774143</v>
      </c>
      <c r="E11" s="12">
        <f>SUM(E7:E10)</f>
        <v>1</v>
      </c>
      <c r="G11" s="12">
        <f>SUM(G7:G10)</f>
        <v>3.6453310399259378E-2</v>
      </c>
    </row>
    <row r="12" spans="1:10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3"/>
  <sheetViews>
    <sheetView rightToLeft="1" workbookViewId="0">
      <selection activeCell="G23" sqref="G23"/>
    </sheetView>
  </sheetViews>
  <sheetFormatPr defaultRowHeight="24"/>
  <cols>
    <col min="1" max="1" width="26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1" ht="24.75">
      <c r="A3" s="16" t="s">
        <v>69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1" ht="24.75">
      <c r="A6" s="17" t="s">
        <v>70</v>
      </c>
      <c r="B6" s="17" t="s">
        <v>70</v>
      </c>
      <c r="C6" s="17" t="s">
        <v>70</v>
      </c>
      <c r="D6" s="17" t="s">
        <v>70</v>
      </c>
      <c r="E6" s="17" t="s">
        <v>70</v>
      </c>
      <c r="F6" s="17" t="s">
        <v>70</v>
      </c>
      <c r="G6" s="17" t="s">
        <v>70</v>
      </c>
      <c r="I6" s="17" t="s">
        <v>71</v>
      </c>
      <c r="J6" s="17" t="s">
        <v>71</v>
      </c>
      <c r="K6" s="17" t="s">
        <v>71</v>
      </c>
      <c r="L6" s="17" t="s">
        <v>71</v>
      </c>
      <c r="M6" s="17" t="s">
        <v>71</v>
      </c>
      <c r="O6" s="17" t="s">
        <v>72</v>
      </c>
      <c r="P6" s="17" t="s">
        <v>72</v>
      </c>
      <c r="Q6" s="17" t="s">
        <v>72</v>
      </c>
      <c r="R6" s="17" t="s">
        <v>72</v>
      </c>
      <c r="S6" s="17" t="s">
        <v>72</v>
      </c>
    </row>
    <row r="7" spans="1:21" ht="24.75">
      <c r="A7" s="17" t="s">
        <v>73</v>
      </c>
      <c r="C7" s="17" t="s">
        <v>74</v>
      </c>
      <c r="E7" s="17" t="s">
        <v>26</v>
      </c>
      <c r="G7" s="17" t="s">
        <v>27</v>
      </c>
      <c r="I7" s="17" t="s">
        <v>75</v>
      </c>
      <c r="K7" s="17" t="s">
        <v>76</v>
      </c>
      <c r="M7" s="17" t="s">
        <v>77</v>
      </c>
      <c r="O7" s="17" t="s">
        <v>75</v>
      </c>
      <c r="Q7" s="17" t="s">
        <v>76</v>
      </c>
      <c r="S7" s="17" t="s">
        <v>77</v>
      </c>
    </row>
    <row r="8" spans="1:21">
      <c r="A8" s="1" t="s">
        <v>62</v>
      </c>
      <c r="C8" s="10">
        <v>9</v>
      </c>
      <c r="D8" s="3"/>
      <c r="E8" s="3" t="s">
        <v>78</v>
      </c>
      <c r="F8" s="3"/>
      <c r="G8" s="10">
        <v>8</v>
      </c>
      <c r="H8" s="3"/>
      <c r="I8" s="10">
        <v>6377</v>
      </c>
      <c r="J8" s="3"/>
      <c r="K8" s="10">
        <v>0</v>
      </c>
      <c r="L8" s="3"/>
      <c r="M8" s="10">
        <v>6377</v>
      </c>
      <c r="N8" s="3"/>
      <c r="O8" s="10">
        <v>6377</v>
      </c>
      <c r="P8" s="3"/>
      <c r="Q8" s="10">
        <v>0</v>
      </c>
      <c r="R8" s="3"/>
      <c r="S8" s="10">
        <v>6377</v>
      </c>
      <c r="T8" s="3"/>
      <c r="U8" s="3"/>
    </row>
    <row r="9" spans="1:21">
      <c r="A9" s="1" t="s">
        <v>66</v>
      </c>
      <c r="C9" s="10">
        <v>17</v>
      </c>
      <c r="D9" s="3"/>
      <c r="E9" s="3" t="s">
        <v>78</v>
      </c>
      <c r="F9" s="3"/>
      <c r="G9" s="10">
        <v>8</v>
      </c>
      <c r="H9" s="3"/>
      <c r="I9" s="10">
        <v>1398041</v>
      </c>
      <c r="J9" s="3"/>
      <c r="K9" s="10">
        <v>0</v>
      </c>
      <c r="L9" s="3"/>
      <c r="M9" s="10">
        <v>1398041</v>
      </c>
      <c r="N9" s="3"/>
      <c r="O9" s="10">
        <v>1398041</v>
      </c>
      <c r="P9" s="3"/>
      <c r="Q9" s="10">
        <v>0</v>
      </c>
      <c r="R9" s="3"/>
      <c r="S9" s="10">
        <v>1398041</v>
      </c>
      <c r="T9" s="3"/>
      <c r="U9" s="3"/>
    </row>
    <row r="10" spans="1:21" ht="24.75" thickBot="1">
      <c r="C10" s="3"/>
      <c r="D10" s="3"/>
      <c r="E10" s="3"/>
      <c r="F10" s="3"/>
      <c r="G10" s="3"/>
      <c r="H10" s="3"/>
      <c r="I10" s="11">
        <f>SUM(I8:I9)</f>
        <v>1404418</v>
      </c>
      <c r="J10" s="3"/>
      <c r="K10" s="11">
        <f>SUM(K8:K9)</f>
        <v>0</v>
      </c>
      <c r="L10" s="3"/>
      <c r="M10" s="11">
        <f>SUM(M8:M9)</f>
        <v>1404418</v>
      </c>
      <c r="N10" s="3"/>
      <c r="O10" s="11">
        <f>SUM(O8:O9)</f>
        <v>1404418</v>
      </c>
      <c r="P10" s="3"/>
      <c r="Q10" s="11">
        <f>SUM(Q8:Q9)</f>
        <v>0</v>
      </c>
      <c r="R10" s="3"/>
      <c r="S10" s="11">
        <f>SUM(S8:S9)</f>
        <v>1404418</v>
      </c>
      <c r="T10" s="3"/>
      <c r="U10" s="3"/>
    </row>
    <row r="11" spans="1:21" ht="24.75" thickTop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6"/>
  <sheetViews>
    <sheetView rightToLeft="1" topLeftCell="A4" workbookViewId="0">
      <selection activeCell="I30" sqref="I30"/>
    </sheetView>
  </sheetViews>
  <sheetFormatPr defaultRowHeight="24"/>
  <cols>
    <col min="1" max="1" width="31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69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71</v>
      </c>
      <c r="D6" s="17" t="s">
        <v>71</v>
      </c>
      <c r="E6" s="17" t="s">
        <v>71</v>
      </c>
      <c r="F6" s="17" t="s">
        <v>71</v>
      </c>
      <c r="G6" s="17" t="s">
        <v>71</v>
      </c>
      <c r="H6" s="17" t="s">
        <v>71</v>
      </c>
      <c r="I6" s="17" t="s">
        <v>71</v>
      </c>
      <c r="K6" s="17" t="s">
        <v>72</v>
      </c>
      <c r="L6" s="17" t="s">
        <v>72</v>
      </c>
      <c r="M6" s="17" t="s">
        <v>72</v>
      </c>
      <c r="N6" s="17" t="s">
        <v>72</v>
      </c>
      <c r="O6" s="17" t="s">
        <v>72</v>
      </c>
      <c r="P6" s="17" t="s">
        <v>72</v>
      </c>
      <c r="Q6" s="17" t="s">
        <v>72</v>
      </c>
    </row>
    <row r="7" spans="1:17" ht="24.75">
      <c r="A7" s="17" t="s">
        <v>3</v>
      </c>
      <c r="C7" s="17" t="s">
        <v>7</v>
      </c>
      <c r="E7" s="17" t="s">
        <v>79</v>
      </c>
      <c r="G7" s="17" t="s">
        <v>80</v>
      </c>
      <c r="I7" s="17" t="s">
        <v>81</v>
      </c>
      <c r="K7" s="17" t="s">
        <v>7</v>
      </c>
      <c r="M7" s="17" t="s">
        <v>79</v>
      </c>
      <c r="O7" s="17" t="s">
        <v>80</v>
      </c>
      <c r="Q7" s="17" t="s">
        <v>81</v>
      </c>
    </row>
    <row r="8" spans="1:17">
      <c r="A8" s="1" t="s">
        <v>16</v>
      </c>
      <c r="C8" s="2">
        <v>722100</v>
      </c>
      <c r="E8" s="10">
        <v>1028427456750</v>
      </c>
      <c r="F8" s="3"/>
      <c r="G8" s="10">
        <v>990360492444</v>
      </c>
      <c r="H8" s="3"/>
      <c r="I8" s="10">
        <f>E8-G8</f>
        <v>38066964306</v>
      </c>
      <c r="J8" s="3"/>
      <c r="K8" s="10">
        <v>722100</v>
      </c>
      <c r="L8" s="3"/>
      <c r="M8" s="10">
        <v>1028427456750</v>
      </c>
      <c r="N8" s="3"/>
      <c r="O8" s="10">
        <v>990360492444</v>
      </c>
      <c r="P8" s="3"/>
      <c r="Q8" s="10">
        <f>M8-O8</f>
        <v>38066964306</v>
      </c>
    </row>
    <row r="9" spans="1:17">
      <c r="A9" s="1" t="s">
        <v>19</v>
      </c>
      <c r="C9" s="2">
        <v>1783800</v>
      </c>
      <c r="E9" s="10">
        <v>2542297183609</v>
      </c>
      <c r="F9" s="3"/>
      <c r="G9" s="10">
        <v>2443337969994</v>
      </c>
      <c r="H9" s="3"/>
      <c r="I9" s="10">
        <f t="shared" ref="I9:I21" si="0">E9-G9</f>
        <v>98959213615</v>
      </c>
      <c r="J9" s="3"/>
      <c r="K9" s="10">
        <v>1783800</v>
      </c>
      <c r="L9" s="3"/>
      <c r="M9" s="10">
        <v>2542297183609</v>
      </c>
      <c r="N9" s="3"/>
      <c r="O9" s="10">
        <v>2443337969994</v>
      </c>
      <c r="P9" s="3"/>
      <c r="Q9" s="10">
        <f t="shared" ref="Q9:Q21" si="1">M9-O9</f>
        <v>98959213615</v>
      </c>
    </row>
    <row r="10" spans="1:17">
      <c r="A10" s="1" t="s">
        <v>18</v>
      </c>
      <c r="C10" s="2">
        <v>99500</v>
      </c>
      <c r="E10" s="10">
        <v>141759329062</v>
      </c>
      <c r="F10" s="3"/>
      <c r="G10" s="10">
        <v>136523272107</v>
      </c>
      <c r="H10" s="3"/>
      <c r="I10" s="10">
        <f t="shared" si="0"/>
        <v>5236056955</v>
      </c>
      <c r="J10" s="3"/>
      <c r="K10" s="10">
        <v>99500</v>
      </c>
      <c r="L10" s="3"/>
      <c r="M10" s="10">
        <v>141759329062</v>
      </c>
      <c r="N10" s="3"/>
      <c r="O10" s="10">
        <v>136523272107</v>
      </c>
      <c r="P10" s="3"/>
      <c r="Q10" s="10">
        <f t="shared" si="1"/>
        <v>5236056955</v>
      </c>
    </row>
    <row r="11" spans="1:17">
      <c r="A11" s="1" t="s">
        <v>17</v>
      </c>
      <c r="C11" s="2">
        <v>293800</v>
      </c>
      <c r="E11" s="10">
        <v>419605604739</v>
      </c>
      <c r="F11" s="3"/>
      <c r="G11" s="10">
        <v>403111102293</v>
      </c>
      <c r="H11" s="3"/>
      <c r="I11" s="10">
        <f t="shared" si="0"/>
        <v>16494502446</v>
      </c>
      <c r="J11" s="3"/>
      <c r="K11" s="10">
        <v>293800</v>
      </c>
      <c r="L11" s="3"/>
      <c r="M11" s="10">
        <v>419605604739</v>
      </c>
      <c r="N11" s="3"/>
      <c r="O11" s="10">
        <v>403111102293</v>
      </c>
      <c r="P11" s="3"/>
      <c r="Q11" s="10">
        <f t="shared" si="1"/>
        <v>16494502446</v>
      </c>
    </row>
    <row r="12" spans="1:17">
      <c r="A12" s="1" t="s">
        <v>15</v>
      </c>
      <c r="C12" s="2">
        <v>896400</v>
      </c>
      <c r="E12" s="10">
        <v>1274887856074</v>
      </c>
      <c r="F12" s="3"/>
      <c r="G12" s="10">
        <v>1227752302131</v>
      </c>
      <c r="H12" s="3"/>
      <c r="I12" s="10">
        <f t="shared" si="0"/>
        <v>47135553943</v>
      </c>
      <c r="J12" s="3"/>
      <c r="K12" s="10">
        <v>896400</v>
      </c>
      <c r="L12" s="3"/>
      <c r="M12" s="10">
        <v>1274887856074</v>
      </c>
      <c r="N12" s="3"/>
      <c r="O12" s="10">
        <v>1227752302131</v>
      </c>
      <c r="P12" s="3"/>
      <c r="Q12" s="10">
        <f t="shared" si="1"/>
        <v>47135553943</v>
      </c>
    </row>
    <row r="13" spans="1:17">
      <c r="A13" s="1" t="s">
        <v>33</v>
      </c>
      <c r="C13" s="2">
        <v>16800</v>
      </c>
      <c r="E13" s="10">
        <v>10869309580</v>
      </c>
      <c r="F13" s="3"/>
      <c r="G13" s="10">
        <v>10632472515</v>
      </c>
      <c r="H13" s="3"/>
      <c r="I13" s="10">
        <f t="shared" si="0"/>
        <v>236837065</v>
      </c>
      <c r="J13" s="3"/>
      <c r="K13" s="10">
        <v>16800</v>
      </c>
      <c r="L13" s="3"/>
      <c r="M13" s="10">
        <v>10869309580</v>
      </c>
      <c r="N13" s="3"/>
      <c r="O13" s="10">
        <v>10632472515</v>
      </c>
      <c r="P13" s="3"/>
      <c r="Q13" s="10">
        <f t="shared" si="1"/>
        <v>236837065</v>
      </c>
    </row>
    <row r="14" spans="1:17">
      <c r="A14" s="1" t="s">
        <v>48</v>
      </c>
      <c r="C14" s="2">
        <v>60900</v>
      </c>
      <c r="E14" s="10">
        <v>53710762159</v>
      </c>
      <c r="F14" s="3"/>
      <c r="G14" s="10">
        <v>52912507869</v>
      </c>
      <c r="H14" s="3"/>
      <c r="I14" s="10">
        <f t="shared" si="0"/>
        <v>798254290</v>
      </c>
      <c r="J14" s="3"/>
      <c r="K14" s="10">
        <v>60900</v>
      </c>
      <c r="L14" s="3"/>
      <c r="M14" s="10">
        <v>53710762159</v>
      </c>
      <c r="N14" s="3"/>
      <c r="O14" s="10">
        <v>52912507869</v>
      </c>
      <c r="P14" s="3"/>
      <c r="Q14" s="10">
        <f t="shared" si="1"/>
        <v>798254290</v>
      </c>
    </row>
    <row r="15" spans="1:17">
      <c r="A15" s="1" t="s">
        <v>44</v>
      </c>
      <c r="C15" s="2">
        <v>69100</v>
      </c>
      <c r="E15" s="10">
        <v>63111408983</v>
      </c>
      <c r="F15" s="3"/>
      <c r="G15" s="10">
        <v>62109640586</v>
      </c>
      <c r="H15" s="3"/>
      <c r="I15" s="10">
        <f t="shared" si="0"/>
        <v>1001768397</v>
      </c>
      <c r="J15" s="3"/>
      <c r="K15" s="10">
        <v>69100</v>
      </c>
      <c r="L15" s="3"/>
      <c r="M15" s="10">
        <v>63111408983</v>
      </c>
      <c r="N15" s="3"/>
      <c r="O15" s="10">
        <v>62109640586</v>
      </c>
      <c r="P15" s="3"/>
      <c r="Q15" s="10">
        <f t="shared" si="1"/>
        <v>1001768397</v>
      </c>
    </row>
    <row r="16" spans="1:17">
      <c r="A16" s="1" t="s">
        <v>41</v>
      </c>
      <c r="C16" s="2">
        <v>3900</v>
      </c>
      <c r="E16" s="10">
        <v>3638040485</v>
      </c>
      <c r="F16" s="3"/>
      <c r="G16" s="10">
        <v>3583294410</v>
      </c>
      <c r="H16" s="3"/>
      <c r="I16" s="10">
        <f t="shared" si="0"/>
        <v>54746075</v>
      </c>
      <c r="J16" s="3"/>
      <c r="K16" s="10">
        <v>3900</v>
      </c>
      <c r="L16" s="3"/>
      <c r="M16" s="10">
        <v>3638040485</v>
      </c>
      <c r="N16" s="3"/>
      <c r="O16" s="10">
        <v>3583294410</v>
      </c>
      <c r="P16" s="3"/>
      <c r="Q16" s="10">
        <f t="shared" si="1"/>
        <v>54746075</v>
      </c>
    </row>
    <row r="17" spans="1:17">
      <c r="A17" s="1" t="s">
        <v>29</v>
      </c>
      <c r="C17" s="2">
        <v>20000</v>
      </c>
      <c r="E17" s="10">
        <v>12515731112</v>
      </c>
      <c r="F17" s="3"/>
      <c r="G17" s="10">
        <v>12180791831</v>
      </c>
      <c r="H17" s="3"/>
      <c r="I17" s="10">
        <f t="shared" si="0"/>
        <v>334939281</v>
      </c>
      <c r="J17" s="3"/>
      <c r="K17" s="10">
        <v>20000</v>
      </c>
      <c r="L17" s="3"/>
      <c r="M17" s="10">
        <v>12515731112</v>
      </c>
      <c r="N17" s="3"/>
      <c r="O17" s="10">
        <v>12180791831</v>
      </c>
      <c r="P17" s="3"/>
      <c r="Q17" s="10">
        <f t="shared" si="1"/>
        <v>334939281</v>
      </c>
    </row>
    <row r="18" spans="1:17">
      <c r="A18" s="1" t="s">
        <v>47</v>
      </c>
      <c r="C18" s="2">
        <v>50000</v>
      </c>
      <c r="E18" s="10">
        <v>33413942625</v>
      </c>
      <c r="F18" s="3"/>
      <c r="G18" s="10">
        <v>32637583365</v>
      </c>
      <c r="H18" s="3"/>
      <c r="I18" s="10">
        <f t="shared" si="0"/>
        <v>776359260</v>
      </c>
      <c r="J18" s="3"/>
      <c r="K18" s="10">
        <v>50000</v>
      </c>
      <c r="L18" s="3"/>
      <c r="M18" s="10">
        <v>33413942625</v>
      </c>
      <c r="N18" s="3"/>
      <c r="O18" s="10">
        <v>32637583365</v>
      </c>
      <c r="P18" s="3"/>
      <c r="Q18" s="10">
        <f t="shared" si="1"/>
        <v>776359260</v>
      </c>
    </row>
    <row r="19" spans="1:17">
      <c r="A19" s="1" t="s">
        <v>51</v>
      </c>
      <c r="C19" s="2">
        <v>74000</v>
      </c>
      <c r="E19" s="10">
        <v>48617326512</v>
      </c>
      <c r="F19" s="3"/>
      <c r="G19" s="10">
        <v>47559318310</v>
      </c>
      <c r="H19" s="3"/>
      <c r="I19" s="10">
        <f t="shared" si="0"/>
        <v>1058008202</v>
      </c>
      <c r="J19" s="3"/>
      <c r="K19" s="10">
        <v>74000</v>
      </c>
      <c r="L19" s="3"/>
      <c r="M19" s="10">
        <v>48617326512</v>
      </c>
      <c r="N19" s="3"/>
      <c r="O19" s="10">
        <v>47559318310</v>
      </c>
      <c r="P19" s="3"/>
      <c r="Q19" s="10">
        <f t="shared" si="1"/>
        <v>1058008202</v>
      </c>
    </row>
    <row r="20" spans="1:17">
      <c r="A20" s="1" t="s">
        <v>36</v>
      </c>
      <c r="C20" s="2">
        <v>51300</v>
      </c>
      <c r="E20" s="10">
        <v>32031043320</v>
      </c>
      <c r="F20" s="3"/>
      <c r="G20" s="10">
        <v>31328360705</v>
      </c>
      <c r="H20" s="3"/>
      <c r="I20" s="10">
        <f t="shared" si="0"/>
        <v>702682615</v>
      </c>
      <c r="J20" s="3"/>
      <c r="K20" s="10">
        <v>51300</v>
      </c>
      <c r="L20" s="3"/>
      <c r="M20" s="10">
        <v>32031043320</v>
      </c>
      <c r="N20" s="3"/>
      <c r="O20" s="10">
        <v>31328360705</v>
      </c>
      <c r="P20" s="3"/>
      <c r="Q20" s="10">
        <f t="shared" si="1"/>
        <v>702682615</v>
      </c>
    </row>
    <row r="21" spans="1:17">
      <c r="A21" s="1" t="s">
        <v>38</v>
      </c>
      <c r="C21" s="2">
        <v>26900</v>
      </c>
      <c r="E21" s="10">
        <v>25290292303</v>
      </c>
      <c r="F21" s="3"/>
      <c r="G21" s="10">
        <v>24982881031</v>
      </c>
      <c r="H21" s="3"/>
      <c r="I21" s="10">
        <f t="shared" si="0"/>
        <v>307411272</v>
      </c>
      <c r="J21" s="3"/>
      <c r="K21" s="10">
        <v>26900</v>
      </c>
      <c r="L21" s="3"/>
      <c r="M21" s="10">
        <v>25290292303</v>
      </c>
      <c r="N21" s="3"/>
      <c r="O21" s="10">
        <v>24982881031</v>
      </c>
      <c r="P21" s="3"/>
      <c r="Q21" s="10">
        <f t="shared" si="1"/>
        <v>307411272</v>
      </c>
    </row>
    <row r="22" spans="1:17" ht="24.75" thickBot="1">
      <c r="E22" s="11">
        <f>SUM(E8:E21)</f>
        <v>5690175287313</v>
      </c>
      <c r="F22" s="3"/>
      <c r="G22" s="11">
        <f>SUM(G8:G21)</f>
        <v>5479011989591</v>
      </c>
      <c r="H22" s="3"/>
      <c r="I22" s="11">
        <f>SUM(I8:I21)</f>
        <v>211163297722</v>
      </c>
      <c r="J22" s="3"/>
      <c r="K22" s="3"/>
      <c r="L22" s="3"/>
      <c r="M22" s="11">
        <f>SUM(M8:M21)</f>
        <v>5690175287313</v>
      </c>
      <c r="N22" s="3"/>
      <c r="O22" s="11">
        <f>SUM(O8:O21)</f>
        <v>5479011989591</v>
      </c>
      <c r="P22" s="3"/>
      <c r="Q22" s="11">
        <f>SUM(Q8:Q21)</f>
        <v>211163297722</v>
      </c>
    </row>
    <row r="23" spans="1:17" ht="24.75" thickTop="1">
      <c r="E23" s="3"/>
      <c r="F23" s="3"/>
      <c r="G23" s="3"/>
      <c r="H23" s="3"/>
      <c r="I23" s="10"/>
      <c r="J23" s="10"/>
      <c r="K23" s="10"/>
      <c r="L23" s="10"/>
      <c r="M23" s="10"/>
      <c r="N23" s="10"/>
      <c r="O23" s="10"/>
      <c r="P23" s="10"/>
      <c r="Q23" s="10"/>
    </row>
    <row r="26" spans="1:17">
      <c r="I26" s="10"/>
      <c r="J26" s="10"/>
      <c r="K26" s="10"/>
      <c r="L26" s="10"/>
      <c r="M26" s="10"/>
      <c r="N26" s="10"/>
      <c r="O26" s="10"/>
      <c r="P26" s="10"/>
      <c r="Q26" s="10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U17"/>
  <sheetViews>
    <sheetView rightToLeft="1" topLeftCell="A4" workbookViewId="0">
      <selection activeCell="I15" sqref="I15"/>
    </sheetView>
  </sheetViews>
  <sheetFormatPr defaultRowHeight="24"/>
  <cols>
    <col min="1" max="1" width="39.57031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1" ht="24.75">
      <c r="A3" s="16" t="s">
        <v>69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21" ht="24.75">
      <c r="A6" s="16" t="s">
        <v>3</v>
      </c>
      <c r="C6" s="17" t="s">
        <v>71</v>
      </c>
      <c r="D6" s="17" t="s">
        <v>71</v>
      </c>
      <c r="E6" s="17" t="s">
        <v>71</v>
      </c>
      <c r="F6" s="17" t="s">
        <v>71</v>
      </c>
      <c r="G6" s="17" t="s">
        <v>71</v>
      </c>
      <c r="H6" s="17" t="s">
        <v>71</v>
      </c>
      <c r="I6" s="17" t="s">
        <v>71</v>
      </c>
      <c r="K6" s="17" t="s">
        <v>72</v>
      </c>
      <c r="L6" s="17" t="s">
        <v>72</v>
      </c>
      <c r="M6" s="17" t="s">
        <v>72</v>
      </c>
      <c r="N6" s="17" t="s">
        <v>72</v>
      </c>
      <c r="O6" s="17" t="s">
        <v>72</v>
      </c>
      <c r="P6" s="17" t="s">
        <v>72</v>
      </c>
      <c r="Q6" s="17" t="s">
        <v>72</v>
      </c>
    </row>
    <row r="7" spans="1:21" ht="24.75">
      <c r="A7" s="17" t="s">
        <v>3</v>
      </c>
      <c r="C7" s="17" t="s">
        <v>7</v>
      </c>
      <c r="E7" s="17" t="s">
        <v>79</v>
      </c>
      <c r="G7" s="17" t="s">
        <v>80</v>
      </c>
      <c r="I7" s="17" t="s">
        <v>82</v>
      </c>
      <c r="K7" s="17" t="s">
        <v>7</v>
      </c>
      <c r="M7" s="17" t="s">
        <v>79</v>
      </c>
      <c r="O7" s="17" t="s">
        <v>80</v>
      </c>
      <c r="Q7" s="17" t="s">
        <v>82</v>
      </c>
    </row>
    <row r="8" spans="1:21">
      <c r="A8" s="1" t="s">
        <v>17</v>
      </c>
      <c r="C8" s="5">
        <v>23300</v>
      </c>
      <c r="D8" s="5"/>
      <c r="E8" s="6">
        <v>31992857554</v>
      </c>
      <c r="F8" s="6"/>
      <c r="G8" s="6">
        <v>31872950138</v>
      </c>
      <c r="H8" s="6"/>
      <c r="I8" s="6">
        <f>E8-G8</f>
        <v>119907416</v>
      </c>
      <c r="J8" s="6"/>
      <c r="K8" s="6">
        <v>23300</v>
      </c>
      <c r="L8" s="6"/>
      <c r="M8" s="6">
        <v>31992857554</v>
      </c>
      <c r="N8" s="6"/>
      <c r="O8" s="6">
        <v>31872950138</v>
      </c>
      <c r="P8" s="6"/>
      <c r="Q8" s="6">
        <f>M8-O8</f>
        <v>119907416</v>
      </c>
      <c r="R8" s="5"/>
      <c r="S8" s="5"/>
      <c r="T8" s="5"/>
      <c r="U8" s="5"/>
    </row>
    <row r="9" spans="1:21">
      <c r="A9" s="1" t="s">
        <v>16</v>
      </c>
      <c r="C9" s="5">
        <v>6800</v>
      </c>
      <c r="D9" s="5"/>
      <c r="E9" s="6">
        <v>9640722624</v>
      </c>
      <c r="F9" s="6"/>
      <c r="G9" s="6">
        <v>9313138151</v>
      </c>
      <c r="H9" s="6"/>
      <c r="I9" s="6">
        <f t="shared" ref="I9:I12" si="0">E9-G9</f>
        <v>327584473</v>
      </c>
      <c r="J9" s="6"/>
      <c r="K9" s="6">
        <v>6800</v>
      </c>
      <c r="L9" s="6"/>
      <c r="M9" s="6">
        <v>9640722624</v>
      </c>
      <c r="N9" s="6"/>
      <c r="O9" s="6">
        <v>9313138151</v>
      </c>
      <c r="P9" s="6"/>
      <c r="Q9" s="6">
        <f t="shared" ref="Q9:Q12" si="1">M9-O9</f>
        <v>327584473</v>
      </c>
      <c r="R9" s="5"/>
      <c r="S9" s="5"/>
      <c r="T9" s="5"/>
      <c r="U9" s="5"/>
    </row>
    <row r="10" spans="1:21">
      <c r="A10" s="1" t="s">
        <v>18</v>
      </c>
      <c r="C10" s="5">
        <v>16300</v>
      </c>
      <c r="D10" s="5"/>
      <c r="E10" s="6">
        <v>22007927606</v>
      </c>
      <c r="F10" s="6"/>
      <c r="G10" s="6">
        <v>22295379976</v>
      </c>
      <c r="H10" s="6"/>
      <c r="I10" s="6">
        <f t="shared" si="0"/>
        <v>-287452370</v>
      </c>
      <c r="J10" s="6"/>
      <c r="K10" s="6">
        <v>16300</v>
      </c>
      <c r="L10" s="6"/>
      <c r="M10" s="6">
        <v>22007927606</v>
      </c>
      <c r="N10" s="6"/>
      <c r="O10" s="6">
        <v>22295379976</v>
      </c>
      <c r="P10" s="6"/>
      <c r="Q10" s="6">
        <f t="shared" si="1"/>
        <v>-287452370</v>
      </c>
      <c r="R10" s="5"/>
      <c r="S10" s="5"/>
      <c r="T10" s="5"/>
      <c r="U10" s="5"/>
    </row>
    <row r="11" spans="1:21">
      <c r="A11" s="1" t="s">
        <v>19</v>
      </c>
      <c r="C11" s="5">
        <v>287200</v>
      </c>
      <c r="D11" s="5"/>
      <c r="E11" s="6">
        <v>389950527326</v>
      </c>
      <c r="F11" s="6"/>
      <c r="G11" s="6">
        <v>392761260939</v>
      </c>
      <c r="H11" s="6"/>
      <c r="I11" s="6">
        <f t="shared" si="0"/>
        <v>-2810733613</v>
      </c>
      <c r="J11" s="6"/>
      <c r="K11" s="6">
        <v>287200</v>
      </c>
      <c r="L11" s="6"/>
      <c r="M11" s="6">
        <v>389950527326</v>
      </c>
      <c r="N11" s="6"/>
      <c r="O11" s="6">
        <v>392761260939</v>
      </c>
      <c r="P11" s="6"/>
      <c r="Q11" s="6">
        <f t="shared" si="1"/>
        <v>-2810733613</v>
      </c>
      <c r="R11" s="5"/>
      <c r="S11" s="5"/>
      <c r="T11" s="5"/>
      <c r="U11" s="5"/>
    </row>
    <row r="12" spans="1:21">
      <c r="A12" s="1" t="s">
        <v>15</v>
      </c>
      <c r="C12" s="5">
        <v>2900</v>
      </c>
      <c r="D12" s="5"/>
      <c r="E12" s="6">
        <v>4006209983</v>
      </c>
      <c r="F12" s="6"/>
      <c r="G12" s="6">
        <v>3967525986</v>
      </c>
      <c r="H12" s="6"/>
      <c r="I12" s="6">
        <f t="shared" si="0"/>
        <v>38683997</v>
      </c>
      <c r="J12" s="6"/>
      <c r="K12" s="6">
        <v>2900</v>
      </c>
      <c r="L12" s="6"/>
      <c r="M12" s="6">
        <v>4006209983</v>
      </c>
      <c r="N12" s="6"/>
      <c r="O12" s="6">
        <v>3967525986</v>
      </c>
      <c r="P12" s="6"/>
      <c r="Q12" s="6">
        <f t="shared" si="1"/>
        <v>38683997</v>
      </c>
      <c r="R12" s="5"/>
      <c r="S12" s="5"/>
      <c r="T12" s="5"/>
      <c r="U12" s="5"/>
    </row>
    <row r="13" spans="1:21" ht="24.75" thickBot="1">
      <c r="C13" s="5"/>
      <c r="D13" s="5"/>
      <c r="E13" s="7">
        <f>SUM(E8:E12)</f>
        <v>457598245093</v>
      </c>
      <c r="F13" s="6"/>
      <c r="G13" s="7">
        <f>SUM(G8:G12)</f>
        <v>460210255190</v>
      </c>
      <c r="H13" s="6"/>
      <c r="I13" s="7">
        <f>SUM(I8:I12)</f>
        <v>-2612010097</v>
      </c>
      <c r="J13" s="6"/>
      <c r="K13" s="6"/>
      <c r="L13" s="6"/>
      <c r="M13" s="7">
        <f>SUM(M8:M12)</f>
        <v>457598245093</v>
      </c>
      <c r="N13" s="6"/>
      <c r="O13" s="7">
        <f>SUM(O8:O12)</f>
        <v>460210255190</v>
      </c>
      <c r="P13" s="6"/>
      <c r="Q13" s="7">
        <f>SUM(Q8:Q12)</f>
        <v>-2612010097</v>
      </c>
      <c r="R13" s="5"/>
      <c r="S13" s="5"/>
      <c r="T13" s="5"/>
      <c r="U13" s="5"/>
    </row>
    <row r="14" spans="1:21" ht="24.75" thickTop="1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3:21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F15"/>
  <sheetViews>
    <sheetView rightToLeft="1" workbookViewId="0">
      <selection activeCell="U10" sqref="U10"/>
    </sheetView>
  </sheetViews>
  <sheetFormatPr defaultRowHeight="24"/>
  <cols>
    <col min="1" max="1" width="31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32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32" ht="24.75">
      <c r="A3" s="16" t="s">
        <v>69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32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32" ht="24.75">
      <c r="A6" s="16" t="s">
        <v>3</v>
      </c>
      <c r="C6" s="17" t="s">
        <v>71</v>
      </c>
      <c r="D6" s="17" t="s">
        <v>71</v>
      </c>
      <c r="E6" s="17" t="s">
        <v>71</v>
      </c>
      <c r="F6" s="17" t="s">
        <v>71</v>
      </c>
      <c r="G6" s="17" t="s">
        <v>71</v>
      </c>
      <c r="H6" s="17" t="s">
        <v>71</v>
      </c>
      <c r="I6" s="17" t="s">
        <v>71</v>
      </c>
      <c r="J6" s="17" t="s">
        <v>71</v>
      </c>
      <c r="K6" s="17" t="s">
        <v>71</v>
      </c>
      <c r="M6" s="17" t="s">
        <v>72</v>
      </c>
      <c r="N6" s="17" t="s">
        <v>72</v>
      </c>
      <c r="O6" s="17" t="s">
        <v>72</v>
      </c>
      <c r="P6" s="17" t="s">
        <v>72</v>
      </c>
      <c r="Q6" s="17" t="s">
        <v>72</v>
      </c>
      <c r="R6" s="17" t="s">
        <v>72</v>
      </c>
      <c r="S6" s="17" t="s">
        <v>72</v>
      </c>
      <c r="T6" s="17" t="s">
        <v>72</v>
      </c>
      <c r="U6" s="17" t="s">
        <v>72</v>
      </c>
    </row>
    <row r="7" spans="1:32" ht="24.75">
      <c r="A7" s="17" t="s">
        <v>3</v>
      </c>
      <c r="C7" s="17" t="s">
        <v>83</v>
      </c>
      <c r="E7" s="17" t="s">
        <v>84</v>
      </c>
      <c r="G7" s="17" t="s">
        <v>85</v>
      </c>
      <c r="I7" s="17" t="s">
        <v>59</v>
      </c>
      <c r="K7" s="17" t="s">
        <v>86</v>
      </c>
      <c r="M7" s="17" t="s">
        <v>83</v>
      </c>
      <c r="O7" s="17" t="s">
        <v>84</v>
      </c>
      <c r="Q7" s="17" t="s">
        <v>85</v>
      </c>
      <c r="S7" s="17" t="s">
        <v>59</v>
      </c>
      <c r="U7" s="17" t="s">
        <v>86</v>
      </c>
    </row>
    <row r="8" spans="1:32">
      <c r="A8" s="1" t="s">
        <v>17</v>
      </c>
      <c r="C8" s="10">
        <v>0</v>
      </c>
      <c r="D8" s="3"/>
      <c r="E8" s="6">
        <v>16494502446</v>
      </c>
      <c r="F8" s="6"/>
      <c r="G8" s="6">
        <v>119907416</v>
      </c>
      <c r="H8" s="6"/>
      <c r="I8" s="6">
        <f>C8+E8+G8</f>
        <v>16614409862</v>
      </c>
      <c r="J8" s="3"/>
      <c r="K8" s="8">
        <f>I8/$I$13</f>
        <v>8.1731537198480655E-2</v>
      </c>
      <c r="L8" s="3"/>
      <c r="M8" s="10">
        <v>0</v>
      </c>
      <c r="N8" s="3"/>
      <c r="O8" s="6">
        <v>16494502446</v>
      </c>
      <c r="P8" s="6"/>
      <c r="Q8" s="6">
        <v>119907416</v>
      </c>
      <c r="R8" s="6"/>
      <c r="S8" s="6">
        <f>M8+O8+Q8</f>
        <v>16614409862</v>
      </c>
      <c r="T8" s="3"/>
      <c r="U8" s="8">
        <f>S8/$S$13</f>
        <v>8.1731537198480655E-2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>
      <c r="A9" s="1" t="s">
        <v>16</v>
      </c>
      <c r="C9" s="10">
        <v>0</v>
      </c>
      <c r="D9" s="3"/>
      <c r="E9" s="6">
        <v>38066964306</v>
      </c>
      <c r="F9" s="6"/>
      <c r="G9" s="6">
        <v>327584473</v>
      </c>
      <c r="H9" s="6"/>
      <c r="I9" s="6">
        <f t="shared" ref="I9:I11" si="0">C9+E9+G9</f>
        <v>38394548779</v>
      </c>
      <c r="J9" s="3"/>
      <c r="K9" s="8">
        <f t="shared" ref="K9:K12" si="1">I9/$I$13</f>
        <v>0.18887492952289361</v>
      </c>
      <c r="L9" s="3"/>
      <c r="M9" s="10">
        <v>0</v>
      </c>
      <c r="N9" s="3"/>
      <c r="O9" s="6">
        <v>38066964306</v>
      </c>
      <c r="P9" s="6"/>
      <c r="Q9" s="6">
        <v>327584473</v>
      </c>
      <c r="R9" s="6"/>
      <c r="S9" s="6">
        <f t="shared" ref="S9:S12" si="2">M9+O9+Q9</f>
        <v>38394548779</v>
      </c>
      <c r="T9" s="3"/>
      <c r="U9" s="8">
        <f t="shared" ref="U9:U12" si="3">S9/$S$13</f>
        <v>0.18887492952289361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>
      <c r="A10" s="1" t="s">
        <v>18</v>
      </c>
      <c r="C10" s="10">
        <v>0</v>
      </c>
      <c r="D10" s="3"/>
      <c r="E10" s="6">
        <v>5236056955</v>
      </c>
      <c r="F10" s="6"/>
      <c r="G10" s="6">
        <v>-287452370</v>
      </c>
      <c r="H10" s="6"/>
      <c r="I10" s="6">
        <f t="shared" si="0"/>
        <v>4948604585</v>
      </c>
      <c r="J10" s="3"/>
      <c r="K10" s="8">
        <f t="shared" si="1"/>
        <v>2.4343751182192876E-2</v>
      </c>
      <c r="L10" s="3"/>
      <c r="M10" s="10">
        <v>0</v>
      </c>
      <c r="N10" s="3"/>
      <c r="O10" s="6">
        <v>5236056955</v>
      </c>
      <c r="P10" s="6"/>
      <c r="Q10" s="6">
        <v>-287452370</v>
      </c>
      <c r="R10" s="6"/>
      <c r="S10" s="6">
        <f t="shared" si="2"/>
        <v>4948604585</v>
      </c>
      <c r="T10" s="3"/>
      <c r="U10" s="8">
        <f t="shared" si="3"/>
        <v>2.4343751182192876E-2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>
      <c r="A11" s="1" t="s">
        <v>19</v>
      </c>
      <c r="C11" s="10">
        <v>0</v>
      </c>
      <c r="D11" s="3"/>
      <c r="E11" s="6">
        <v>98959213615</v>
      </c>
      <c r="F11" s="6"/>
      <c r="G11" s="6">
        <v>-2810733613</v>
      </c>
      <c r="H11" s="6"/>
      <c r="I11" s="6">
        <f t="shared" si="0"/>
        <v>96148480002</v>
      </c>
      <c r="J11" s="3"/>
      <c r="K11" s="8">
        <f t="shared" si="1"/>
        <v>0.47298478460160409</v>
      </c>
      <c r="L11" s="3"/>
      <c r="M11" s="10">
        <v>0</v>
      </c>
      <c r="N11" s="3"/>
      <c r="O11" s="6">
        <v>98959213615</v>
      </c>
      <c r="P11" s="6"/>
      <c r="Q11" s="6">
        <v>-2810733613</v>
      </c>
      <c r="R11" s="6"/>
      <c r="S11" s="6">
        <f t="shared" si="2"/>
        <v>96148480002</v>
      </c>
      <c r="T11" s="3"/>
      <c r="U11" s="8">
        <f t="shared" si="3"/>
        <v>0.47298478460160409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>
      <c r="A12" s="1" t="s">
        <v>15</v>
      </c>
      <c r="C12" s="10">
        <v>0</v>
      </c>
      <c r="D12" s="3"/>
      <c r="E12" s="6">
        <v>47135553943</v>
      </c>
      <c r="F12" s="6"/>
      <c r="G12" s="6">
        <v>38683997</v>
      </c>
      <c r="H12" s="6"/>
      <c r="I12" s="6">
        <f>C12+E12+G12</f>
        <v>47174237940</v>
      </c>
      <c r="J12" s="3"/>
      <c r="K12" s="8">
        <f t="shared" si="1"/>
        <v>0.23206499749482873</v>
      </c>
      <c r="L12" s="3"/>
      <c r="M12" s="10">
        <v>0</v>
      </c>
      <c r="N12" s="3"/>
      <c r="O12" s="6">
        <v>47135553943</v>
      </c>
      <c r="P12" s="6"/>
      <c r="Q12" s="6">
        <v>38683997</v>
      </c>
      <c r="R12" s="6"/>
      <c r="S12" s="6">
        <f t="shared" si="2"/>
        <v>47174237940</v>
      </c>
      <c r="T12" s="3"/>
      <c r="U12" s="8">
        <f t="shared" si="3"/>
        <v>0.23206499749482873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24.75" thickBot="1">
      <c r="C13" s="11">
        <f>SUM(C8:C12)</f>
        <v>0</v>
      </c>
      <c r="D13" s="3"/>
      <c r="E13" s="7">
        <f>SUM(E8:E12)</f>
        <v>205892291265</v>
      </c>
      <c r="F13" s="6"/>
      <c r="G13" s="7">
        <f>SUM(G8:G12)</f>
        <v>-2612010097</v>
      </c>
      <c r="H13" s="6"/>
      <c r="I13" s="7">
        <f>SUM(I8:I12)</f>
        <v>203280281168</v>
      </c>
      <c r="J13" s="3"/>
      <c r="K13" s="12">
        <f>SUM(K8:K12)</f>
        <v>1</v>
      </c>
      <c r="L13" s="3"/>
      <c r="M13" s="11">
        <f>SUM(M8:M12)</f>
        <v>0</v>
      </c>
      <c r="N13" s="3"/>
      <c r="O13" s="7">
        <f>SUM(O8:O12)</f>
        <v>205892291265</v>
      </c>
      <c r="P13" s="6"/>
      <c r="Q13" s="7">
        <f>SUM(Q8:Q12)</f>
        <v>-2612010097</v>
      </c>
      <c r="R13" s="6"/>
      <c r="S13" s="7">
        <f>SUM(S8:S12)</f>
        <v>203280281168</v>
      </c>
      <c r="T13" s="3"/>
      <c r="U13" s="12">
        <f>SUM(U8:U12)</f>
        <v>1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24.75" thickTop="1">
      <c r="C14" s="3"/>
      <c r="D14" s="3"/>
      <c r="E14" s="6"/>
      <c r="F14" s="3"/>
      <c r="G14" s="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2022-09-26T12:08:50Z</dcterms:created>
  <dcterms:modified xsi:type="dcterms:W3CDTF">2022-10-02T06:53:55Z</dcterms:modified>
</cp:coreProperties>
</file>