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E12ECFAE-8764-4D2F-9ABF-0E3D5C8BD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10" i="15" l="1"/>
  <c r="E9" i="15" s="1"/>
  <c r="G10" i="15"/>
  <c r="E9" i="13"/>
  <c r="G8" i="13" s="1"/>
  <c r="G9" i="13" s="1"/>
  <c r="I9" i="13"/>
  <c r="K8" i="13" s="1"/>
  <c r="K9" i="13" s="1"/>
  <c r="Q11" i="12"/>
  <c r="O11" i="12"/>
  <c r="M11" i="12"/>
  <c r="K11" i="12"/>
  <c r="I11" i="12"/>
  <c r="G11" i="12"/>
  <c r="E11" i="12"/>
  <c r="C11" i="12"/>
  <c r="M12" i="11"/>
  <c r="U12" i="11"/>
  <c r="K12" i="11"/>
  <c r="S12" i="11"/>
  <c r="Q12" i="11"/>
  <c r="O12" i="11"/>
  <c r="I12" i="11"/>
  <c r="G12" i="11"/>
  <c r="E12" i="11"/>
  <c r="C12" i="11"/>
  <c r="Q13" i="10"/>
  <c r="O13" i="10"/>
  <c r="M13" i="10"/>
  <c r="G13" i="10"/>
  <c r="E13" i="10"/>
  <c r="I13" i="9"/>
  <c r="Q13" i="9"/>
  <c r="E13" i="9"/>
  <c r="G13" i="9"/>
  <c r="M13" i="9"/>
  <c r="O13" i="9"/>
  <c r="S10" i="7"/>
  <c r="Q10" i="7"/>
  <c r="O10" i="7"/>
  <c r="M10" i="7"/>
  <c r="I10" i="7"/>
  <c r="K10" i="7"/>
  <c r="K10" i="6"/>
  <c r="M10" i="6"/>
  <c r="O10" i="6"/>
  <c r="Q10" i="6"/>
  <c r="AK11" i="3"/>
  <c r="AI11" i="3"/>
  <c r="AG11" i="3"/>
  <c r="AA11" i="3"/>
  <c r="W11" i="3"/>
  <c r="S11" i="3"/>
  <c r="Q11" i="3"/>
  <c r="E8" i="15" l="1"/>
  <c r="E7" i="15"/>
  <c r="S10" i="6"/>
  <c r="I13" i="10"/>
  <c r="F12" i="1"/>
  <c r="G12" i="1"/>
  <c r="E12" i="1"/>
  <c r="Y12" i="1"/>
  <c r="U12" i="1"/>
  <c r="W12" i="1"/>
  <c r="O12" i="1"/>
  <c r="K12" i="1"/>
  <c r="E10" i="15" l="1"/>
</calcChain>
</file>

<file path=xl/sharedStrings.xml><?xml version="1.0" encoding="utf-8"?>
<sst xmlns="http://schemas.openxmlformats.org/spreadsheetml/2006/main" count="388" uniqueCount="87">
  <si>
    <t>صندوق سرمایه‌گذاری در اوراق بهادار مبتنی بر سکه طلای مفید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</si>
  <si>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</si>
  <si>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</si>
  <si>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</si>
  <si>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</si>
  <si>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</si>
  <si>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</si>
  <si>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</si>
  <si>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</si>
  <si>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</si>
  <si>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</si>
  <si>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</si>
  <si>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</si>
  <si>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</si>
  <si>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</si>
  <si>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</si>
  <si>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</si>
  <si>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</si>
  <si>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</si>
  <si>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</si>
  <si>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</si>
  <si>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</si>
  <si>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</si>
  <si>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</si>
  <si>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</si>
  <si>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</si>
  <si>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</si>
  <si>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</si>
  <si>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</si>
  <si>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</si>
  <si>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</si>
  <si>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</si>
  <si>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</si>
  <si>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</si>
  <si>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</si>
  <si>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</si>
  <si>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</si>
  <si>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</si>
  <si>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</si>
  <si>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</si>
  <si>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</si>
  <si>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</si>
  <si>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</si>
  <si>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</si>
  <si>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</si>
  <si>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</si>
  <si>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</si>
  <si>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</si>
  <si>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</si>
  <si>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</si>
  <si>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</si>
  <si>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</si>
  <si>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</si>
  <si>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</si>
  <si>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</si>
  <si>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</si>
  <si>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</si>
  <si>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</si>
  <si>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</si>
  <si>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</si>
  <si>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</si>
  <si>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</si>
  <si>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</si>
  <si>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</si>
  <si>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</si>
  <si>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صادرات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</si>
  <si>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</si>
  <si>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</si>
  <si>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</si>
  <si>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</si>
  <si>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</si>
  <si>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</si>
  <si>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</si>
  <si>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</si>
  <si>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</si>
  <si>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</si>
  <si>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</si>
  <si>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</si>
  <si>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</si>
  <si>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</si>
  <si>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</si>
  <si>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</si>
  <si>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1400/03/01</t>
  </si>
  <si>
    <t>-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</si>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</sst>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3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3" xfId="0" applyNumberFormat="1" applyFont="1" applyBorder="1"/>
    <xf numFmtId="164" fontId="2" fillId="0" borderId="0" xfId="1" applyNumberFormat="1" applyFont="1"/>
    <xf numFmtId="37" fontId="2" fillId="0" borderId="3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3" xfId="2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37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DC0A3E-FE14-4FBA-884D-81AA8F9E46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601B-D8AF-4B50-A34D-A54B7DCD405C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K11" sqref="K11:O11"/>
    </sheetView>
  </sheetViews>
  <sheetFormatPr defaultRowHeight="24" x14ac:dyDescent="0.55000000000000004"/>
  <cols>
    <col min="1" max="1" width="31.42578125" style="4" bestFit="1" customWidth="1"/>
    <col min="2" max="2" width="1" style="4" customWidth="1"/>
    <col min="3" max="3" width="21.285156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5.85546875" style="4" bestFit="1" customWidth="1"/>
    <col min="8" max="8" width="1" style="4" customWidth="1"/>
    <col min="9" max="9" width="14.85546875" style="4" bestFit="1" customWidth="1"/>
    <col min="10" max="10" width="1" style="4" customWidth="1"/>
    <col min="11" max="11" width="21.28515625" style="4" bestFit="1" customWidth="1"/>
    <col min="12" max="12" width="1" style="4" customWidth="1"/>
    <col min="13" max="13" width="22.42578125" style="4" bestFit="1" customWidth="1"/>
    <col min="14" max="14" width="1" style="4" customWidth="1"/>
    <col min="15" max="15" width="15.85546875" style="4" bestFit="1" customWidth="1"/>
    <col min="16" max="16" width="1" style="4" customWidth="1"/>
    <col min="17" max="17" width="16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.75" x14ac:dyDescent="0.55000000000000004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ht="24.75" x14ac:dyDescent="0.55000000000000004">
      <c r="A6" s="28" t="s">
        <v>54</v>
      </c>
      <c r="C6" s="29" t="s">
        <v>52</v>
      </c>
      <c r="D6" s="29" t="s">
        <v>52</v>
      </c>
      <c r="E6" s="29" t="s">
        <v>52</v>
      </c>
      <c r="F6" s="29" t="s">
        <v>52</v>
      </c>
      <c r="G6" s="29" t="s">
        <v>52</v>
      </c>
      <c r="H6" s="29" t="s">
        <v>52</v>
      </c>
      <c r="I6" s="29" t="s">
        <v>52</v>
      </c>
      <c r="K6" s="29" t="s">
        <v>53</v>
      </c>
      <c r="L6" s="29" t="s">
        <v>53</v>
      </c>
      <c r="M6" s="29" t="s">
        <v>53</v>
      </c>
      <c r="N6" s="29" t="s">
        <v>53</v>
      </c>
      <c r="O6" s="29" t="s">
        <v>53</v>
      </c>
      <c r="P6" s="29" t="s">
        <v>53</v>
      </c>
      <c r="Q6" s="29" t="s">
        <v>53</v>
      </c>
    </row>
    <row r="7" spans="1:17" ht="24.75" x14ac:dyDescent="0.55000000000000004">
      <c r="A7" s="29" t="s">
        <v>54</v>
      </c>
      <c r="C7" s="29" t="s">
        <v>71</v>
      </c>
      <c r="E7" s="29" t="s">
        <v>68</v>
      </c>
      <c r="G7" s="29" t="s">
        <v>69</v>
      </c>
      <c r="I7" s="29" t="s">
        <v>72</v>
      </c>
      <c r="K7" s="29" t="s">
        <v>71</v>
      </c>
      <c r="M7" s="29" t="s">
        <v>68</v>
      </c>
      <c r="O7" s="29" t="s">
        <v>69</v>
      </c>
      <c r="Q7" s="29" t="s">
        <v>72</v>
      </c>
    </row>
    <row r="8" spans="1:17" x14ac:dyDescent="0.55000000000000004">
      <c r="A8" s="25" t="s">
        <v>66</v>
      </c>
      <c r="C8" s="6">
        <v>0</v>
      </c>
      <c r="D8" s="6"/>
      <c r="E8" s="6">
        <v>0</v>
      </c>
      <c r="F8" s="6"/>
      <c r="G8" s="6">
        <v>0</v>
      </c>
      <c r="H8" s="6"/>
      <c r="I8" s="6">
        <v>0</v>
      </c>
      <c r="J8" s="6"/>
      <c r="K8" s="6">
        <v>0</v>
      </c>
      <c r="L8" s="6"/>
      <c r="M8" s="6">
        <v>0</v>
      </c>
      <c r="N8" s="6"/>
      <c r="O8" s="6">
        <v>784874230</v>
      </c>
      <c r="P8" s="6"/>
      <c r="Q8" s="6">
        <v>784874230</v>
      </c>
    </row>
    <row r="9" spans="1:17" x14ac:dyDescent="0.55000000000000004">
      <c r="A9" s="25" t="s">
        <v>31</v>
      </c>
      <c r="C9" s="6">
        <v>244839071</v>
      </c>
      <c r="D9" s="6"/>
      <c r="E9" s="6">
        <v>-351436290</v>
      </c>
      <c r="F9" s="6"/>
      <c r="G9" s="6">
        <v>0</v>
      </c>
      <c r="H9" s="6"/>
      <c r="I9" s="6">
        <v>-106597219</v>
      </c>
      <c r="J9" s="6"/>
      <c r="K9" s="6">
        <v>2457695034</v>
      </c>
      <c r="L9" s="6"/>
      <c r="M9" s="6">
        <v>-499409465</v>
      </c>
      <c r="N9" s="6"/>
      <c r="O9" s="6">
        <v>0</v>
      </c>
      <c r="P9" s="6"/>
      <c r="Q9" s="6">
        <v>1958285569</v>
      </c>
    </row>
    <row r="10" spans="1:17" x14ac:dyDescent="0.55000000000000004">
      <c r="A10" s="25" t="s">
        <v>27</v>
      </c>
      <c r="C10" s="6">
        <v>0</v>
      </c>
      <c r="D10" s="6"/>
      <c r="E10" s="6">
        <v>483912275</v>
      </c>
      <c r="F10" s="6"/>
      <c r="G10" s="6">
        <v>0</v>
      </c>
      <c r="H10" s="6"/>
      <c r="I10" s="6">
        <v>483912275</v>
      </c>
      <c r="J10" s="6"/>
      <c r="K10" s="6">
        <v>0</v>
      </c>
      <c r="L10" s="6"/>
      <c r="M10" s="6">
        <v>3426718309</v>
      </c>
      <c r="N10" s="6"/>
      <c r="O10" s="6">
        <v>0</v>
      </c>
      <c r="P10" s="6"/>
      <c r="Q10" s="6">
        <v>3426718309</v>
      </c>
    </row>
    <row r="11" spans="1:17" ht="24.75" thickBot="1" x14ac:dyDescent="0.6">
      <c r="C11" s="12">
        <f>SUM(C8:C10)</f>
        <v>244839071</v>
      </c>
      <c r="E11" s="12">
        <f>SUM(E8:E10)</f>
        <v>132475985</v>
      </c>
      <c r="G11" s="12">
        <f>SUM(G8:G10)</f>
        <v>0</v>
      </c>
      <c r="I11" s="12">
        <f>SUM(I8:I10)</f>
        <v>377315056</v>
      </c>
      <c r="K11" s="12">
        <f>SUM(K8:K10)</f>
        <v>2457695034</v>
      </c>
      <c r="M11" s="12">
        <f>SUM(M8:M10)</f>
        <v>2927308844</v>
      </c>
      <c r="O11" s="12">
        <f>SUM(O8:O10)</f>
        <v>784874230</v>
      </c>
      <c r="Q11" s="12">
        <f>SUM(Q8:Q10)</f>
        <v>6169878108</v>
      </c>
    </row>
    <row r="12" spans="1:17" ht="24.75" thickTop="1" x14ac:dyDescent="0.55000000000000004">
      <c r="C12" s="13"/>
      <c r="E12" s="13"/>
      <c r="K12" s="13"/>
      <c r="M12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A8" sqref="A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.75" x14ac:dyDescent="0.55000000000000004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ht="24.75" x14ac:dyDescent="0.55000000000000004">
      <c r="A6" s="29" t="s">
        <v>73</v>
      </c>
      <c r="B6" s="29" t="s">
        <v>73</v>
      </c>
      <c r="C6" s="29" t="s">
        <v>73</v>
      </c>
      <c r="E6" s="29" t="s">
        <v>52</v>
      </c>
      <c r="F6" s="29" t="s">
        <v>52</v>
      </c>
      <c r="G6" s="29" t="s">
        <v>52</v>
      </c>
      <c r="I6" s="29" t="s">
        <v>53</v>
      </c>
      <c r="J6" s="29" t="s">
        <v>53</v>
      </c>
      <c r="K6" s="29" t="s">
        <v>53</v>
      </c>
    </row>
    <row r="7" spans="1:11" ht="24.75" x14ac:dyDescent="0.55000000000000004">
      <c r="A7" s="29" t="s">
        <v>74</v>
      </c>
      <c r="C7" s="29" t="s">
        <v>37</v>
      </c>
      <c r="E7" s="29" t="s">
        <v>75</v>
      </c>
      <c r="G7" s="29" t="s">
        <v>76</v>
      </c>
      <c r="I7" s="29" t="s">
        <v>75</v>
      </c>
      <c r="K7" s="29" t="s">
        <v>76</v>
      </c>
    </row>
    <row r="8" spans="1:11" x14ac:dyDescent="0.55000000000000004">
      <c r="A8" s="1" t="s">
        <v>43</v>
      </c>
      <c r="C8" s="1" t="s">
        <v>44</v>
      </c>
      <c r="E8" s="10">
        <v>21733833</v>
      </c>
      <c r="F8" s="4"/>
      <c r="G8" s="8">
        <f>E8/$E$9</f>
        <v>1</v>
      </c>
      <c r="I8" s="10">
        <v>301165142</v>
      </c>
      <c r="K8" s="8">
        <f>I8/$I$9</f>
        <v>1</v>
      </c>
    </row>
    <row r="9" spans="1:11" ht="24.75" thickBot="1" x14ac:dyDescent="0.6">
      <c r="E9" s="12">
        <f>SUM(E8)</f>
        <v>21733833</v>
      </c>
      <c r="F9" s="4"/>
      <c r="G9" s="9">
        <f>SUM(G8)</f>
        <v>1</v>
      </c>
      <c r="I9" s="12">
        <f>SUM(I8)</f>
        <v>301165142</v>
      </c>
      <c r="K9" s="9">
        <f>SUM(K8)</f>
        <v>1</v>
      </c>
    </row>
    <row r="10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R9" sqref="R9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3.855468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30" t="s">
        <v>0</v>
      </c>
      <c r="B2" s="30"/>
      <c r="C2" s="30"/>
      <c r="D2" s="30"/>
      <c r="E2" s="30"/>
    </row>
    <row r="3" spans="1:5" ht="24.75" x14ac:dyDescent="0.55000000000000004">
      <c r="A3" s="30" t="s">
        <v>50</v>
      </c>
      <c r="B3" s="30"/>
      <c r="C3" s="30"/>
      <c r="D3" s="30"/>
      <c r="E3" s="30"/>
    </row>
    <row r="4" spans="1:5" ht="24.75" x14ac:dyDescent="0.55000000000000004">
      <c r="A4" s="30" t="s">
        <v>2</v>
      </c>
      <c r="B4" s="30"/>
      <c r="C4" s="30"/>
      <c r="D4" s="30"/>
      <c r="E4" s="30"/>
    </row>
    <row r="5" spans="1:5" ht="24.75" x14ac:dyDescent="0.6">
      <c r="E5" s="2" t="s">
        <v>84</v>
      </c>
    </row>
    <row r="6" spans="1:5" ht="24.75" x14ac:dyDescent="0.55000000000000004">
      <c r="A6" s="28" t="s">
        <v>77</v>
      </c>
      <c r="C6" s="29" t="s">
        <v>52</v>
      </c>
      <c r="E6" s="29" t="s">
        <v>85</v>
      </c>
    </row>
    <row r="7" spans="1:5" ht="24.75" x14ac:dyDescent="0.55000000000000004">
      <c r="A7" s="29" t="s">
        <v>77</v>
      </c>
      <c r="C7" s="31" t="s">
        <v>40</v>
      </c>
      <c r="E7" s="31" t="s">
        <v>40</v>
      </c>
    </row>
    <row r="8" spans="1:5" x14ac:dyDescent="0.55000000000000004">
      <c r="A8" s="1" t="s">
        <v>86</v>
      </c>
      <c r="C8" s="10">
        <v>0</v>
      </c>
      <c r="D8" s="4"/>
      <c r="E8" s="10">
        <v>400000000</v>
      </c>
    </row>
    <row r="9" spans="1:5" x14ac:dyDescent="0.55000000000000004">
      <c r="A9" s="1" t="s">
        <v>78</v>
      </c>
      <c r="C9" s="10">
        <v>0</v>
      </c>
      <c r="D9" s="4"/>
      <c r="E9" s="10">
        <v>311176505</v>
      </c>
    </row>
    <row r="10" spans="1:5" ht="25.5" thickBot="1" x14ac:dyDescent="0.65">
      <c r="A10" s="2" t="s">
        <v>59</v>
      </c>
      <c r="C10" s="12">
        <v>0</v>
      </c>
      <c r="D10" s="4"/>
      <c r="E10" s="12">
        <v>711176505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3"/>
  <sheetViews>
    <sheetView rightToLeft="1" workbookViewId="0">
      <selection activeCell="C6" sqref="C6:G6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25.710937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.85546875" style="1" bestFit="1" customWidth="1"/>
    <col min="22" max="22" width="1" style="1" customWidth="1"/>
    <col min="23" max="23" width="25.710937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24.75" x14ac:dyDescent="0.5500000000000000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6" spans="1:25" ht="24.75" x14ac:dyDescent="0.55000000000000004">
      <c r="A6" s="28" t="s">
        <v>3</v>
      </c>
      <c r="C6" s="29" t="s">
        <v>82</v>
      </c>
      <c r="D6" s="29" t="s">
        <v>4</v>
      </c>
      <c r="E6" s="29" t="s">
        <v>4</v>
      </c>
      <c r="F6" s="29" t="s">
        <v>4</v>
      </c>
      <c r="G6" s="29" t="s">
        <v>4</v>
      </c>
      <c r="I6" s="29" t="s">
        <v>5</v>
      </c>
      <c r="J6" s="29" t="s">
        <v>5</v>
      </c>
      <c r="K6" s="29" t="s">
        <v>5</v>
      </c>
      <c r="L6" s="29" t="s">
        <v>5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  <c r="T6" s="29" t="s">
        <v>6</v>
      </c>
      <c r="U6" s="29" t="s">
        <v>6</v>
      </c>
      <c r="V6" s="29" t="s">
        <v>6</v>
      </c>
      <c r="W6" s="29" t="s">
        <v>6</v>
      </c>
      <c r="X6" s="29" t="s">
        <v>6</v>
      </c>
      <c r="Y6" s="29" t="s">
        <v>6</v>
      </c>
    </row>
    <row r="7" spans="1:25" ht="24.75" x14ac:dyDescent="0.55000000000000004">
      <c r="A7" s="28" t="s">
        <v>3</v>
      </c>
      <c r="C7" s="28" t="s">
        <v>7</v>
      </c>
      <c r="E7" s="28" t="s">
        <v>8</v>
      </c>
      <c r="G7" s="28" t="s">
        <v>9</v>
      </c>
      <c r="I7" s="29" t="s">
        <v>10</v>
      </c>
      <c r="J7" s="29" t="s">
        <v>10</v>
      </c>
      <c r="K7" s="29" t="s">
        <v>10</v>
      </c>
      <c r="M7" s="29" t="s">
        <v>11</v>
      </c>
      <c r="N7" s="29" t="s">
        <v>11</v>
      </c>
      <c r="O7" s="29" t="s">
        <v>11</v>
      </c>
      <c r="Q7" s="28" t="s">
        <v>7</v>
      </c>
      <c r="S7" s="28" t="s">
        <v>12</v>
      </c>
      <c r="U7" s="28" t="s">
        <v>8</v>
      </c>
      <c r="W7" s="28" t="s">
        <v>9</v>
      </c>
      <c r="Y7" s="28" t="s">
        <v>13</v>
      </c>
    </row>
    <row r="8" spans="1:25" ht="24.75" x14ac:dyDescent="0.55000000000000004">
      <c r="A8" s="29" t="s">
        <v>3</v>
      </c>
      <c r="C8" s="29" t="s">
        <v>7</v>
      </c>
      <c r="E8" s="29" t="s">
        <v>8</v>
      </c>
      <c r="G8" s="29" t="s">
        <v>9</v>
      </c>
      <c r="I8" s="29" t="s">
        <v>7</v>
      </c>
      <c r="K8" s="29" t="s">
        <v>8</v>
      </c>
      <c r="M8" s="29" t="s">
        <v>7</v>
      </c>
      <c r="O8" s="31" t="s">
        <v>14</v>
      </c>
      <c r="Q8" s="29" t="s">
        <v>7</v>
      </c>
      <c r="S8" s="29" t="s">
        <v>12</v>
      </c>
      <c r="U8" s="29" t="s">
        <v>8</v>
      </c>
      <c r="W8" s="29" t="s">
        <v>9</v>
      </c>
      <c r="Y8" s="29" t="s">
        <v>13</v>
      </c>
    </row>
    <row r="9" spans="1:25" x14ac:dyDescent="0.55000000000000004">
      <c r="A9" s="5" t="s">
        <v>15</v>
      </c>
      <c r="B9" s="5"/>
      <c r="C9" s="6">
        <v>1097900</v>
      </c>
      <c r="D9" s="6"/>
      <c r="E9" s="6">
        <v>524750756796</v>
      </c>
      <c r="F9" s="6"/>
      <c r="G9" s="6">
        <v>1090496723062.5</v>
      </c>
      <c r="H9" s="6"/>
      <c r="I9" s="6">
        <v>5500</v>
      </c>
      <c r="J9" s="6"/>
      <c r="K9" s="6">
        <v>5914725344</v>
      </c>
      <c r="L9" s="6"/>
      <c r="M9" s="6">
        <v>-16600</v>
      </c>
      <c r="N9" s="6"/>
      <c r="O9" s="6">
        <v>17645530900</v>
      </c>
      <c r="P9" s="6"/>
      <c r="Q9" s="6">
        <v>1086800</v>
      </c>
      <c r="R9" s="6"/>
      <c r="S9" s="6">
        <v>1033500</v>
      </c>
      <c r="T9" s="6"/>
      <c r="U9" s="6">
        <v>522686633972</v>
      </c>
      <c r="V9" s="6"/>
      <c r="W9" s="6">
        <v>1121803790250</v>
      </c>
      <c r="X9" s="6"/>
      <c r="Y9" s="8">
        <v>0.56891786736807992</v>
      </c>
    </row>
    <row r="10" spans="1:25" x14ac:dyDescent="0.55000000000000004">
      <c r="A10" s="5" t="s">
        <v>16</v>
      </c>
      <c r="B10" s="5"/>
      <c r="C10" s="6">
        <v>668600</v>
      </c>
      <c r="D10" s="6"/>
      <c r="E10" s="6">
        <v>714064800000</v>
      </c>
      <c r="F10" s="6"/>
      <c r="G10" s="6">
        <v>664058158411.5</v>
      </c>
      <c r="H10" s="6"/>
      <c r="I10" s="6">
        <v>8300</v>
      </c>
      <c r="J10" s="6"/>
      <c r="K10" s="6">
        <v>8908354624</v>
      </c>
      <c r="L10" s="6"/>
      <c r="M10" s="6">
        <v>-2700</v>
      </c>
      <c r="N10" s="6"/>
      <c r="O10" s="6">
        <v>2828172475</v>
      </c>
      <c r="P10" s="6"/>
      <c r="Q10" s="6">
        <v>674200</v>
      </c>
      <c r="R10" s="6"/>
      <c r="S10" s="6">
        <v>1032000</v>
      </c>
      <c r="T10" s="6"/>
      <c r="U10" s="6">
        <v>720089437585</v>
      </c>
      <c r="V10" s="6"/>
      <c r="W10" s="6">
        <v>694904682000</v>
      </c>
      <c r="X10" s="6"/>
      <c r="Y10" s="8">
        <v>0.35241785875890941</v>
      </c>
    </row>
    <row r="11" spans="1:25" x14ac:dyDescent="0.55000000000000004">
      <c r="A11" s="5" t="s">
        <v>17</v>
      </c>
      <c r="B11" s="5"/>
      <c r="C11" s="6">
        <v>94600</v>
      </c>
      <c r="D11" s="6"/>
      <c r="E11" s="6">
        <v>59648336463</v>
      </c>
      <c r="F11" s="6"/>
      <c r="G11" s="6">
        <v>94009341250</v>
      </c>
      <c r="H11" s="6"/>
      <c r="I11" s="6">
        <v>0</v>
      </c>
      <c r="J11" s="6"/>
      <c r="K11" s="6">
        <v>0</v>
      </c>
      <c r="L11" s="6"/>
      <c r="M11" s="6">
        <v>-3200</v>
      </c>
      <c r="N11" s="6"/>
      <c r="O11" s="6">
        <v>3337579831</v>
      </c>
      <c r="P11" s="6"/>
      <c r="Q11" s="6">
        <v>91400</v>
      </c>
      <c r="R11" s="6"/>
      <c r="S11" s="6">
        <v>1031000</v>
      </c>
      <c r="T11" s="6"/>
      <c r="U11" s="6">
        <v>57630633747</v>
      </c>
      <c r="V11" s="6"/>
      <c r="W11" s="6">
        <v>94115608250</v>
      </c>
      <c r="X11" s="6"/>
      <c r="Y11" s="8">
        <v>4.7730317544841853E-2</v>
      </c>
    </row>
    <row r="12" spans="1:25" ht="24.75" thickBot="1" x14ac:dyDescent="0.6">
      <c r="A12" s="5"/>
      <c r="B12" s="5"/>
      <c r="C12" s="6"/>
      <c r="D12" s="6"/>
      <c r="E12" s="7">
        <f>SUM(E9:E11)</f>
        <v>1298463893259</v>
      </c>
      <c r="F12" s="7">
        <f t="shared" ref="F12:G12" si="0">SUM(F9:F11)</f>
        <v>0</v>
      </c>
      <c r="G12" s="7">
        <f t="shared" si="0"/>
        <v>1848564222724</v>
      </c>
      <c r="H12" s="6"/>
      <c r="I12" s="6"/>
      <c r="J12" s="6"/>
      <c r="K12" s="7">
        <f>SUM(K9:K11)</f>
        <v>14823079968</v>
      </c>
      <c r="L12" s="6"/>
      <c r="M12" s="6"/>
      <c r="N12" s="6"/>
      <c r="O12" s="7">
        <f>SUM(O9:O11)</f>
        <v>23811283206</v>
      </c>
      <c r="P12" s="6"/>
      <c r="Q12" s="6"/>
      <c r="R12" s="6"/>
      <c r="S12" s="6"/>
      <c r="T12" s="6"/>
      <c r="U12" s="7">
        <f>SUM(U9:U11)</f>
        <v>1300406705304</v>
      </c>
      <c r="V12" s="6"/>
      <c r="W12" s="7">
        <f>SUM(W9:W11)</f>
        <v>1910824080500</v>
      </c>
      <c r="X12" s="6"/>
      <c r="Y12" s="9">
        <f>SUM(Y9:Y11)</f>
        <v>0.96906604367183113</v>
      </c>
    </row>
    <row r="13" spans="1:25" ht="24.75" thickTop="1" x14ac:dyDescent="0.55000000000000004">
      <c r="A13" s="5"/>
      <c r="B13" s="5"/>
      <c r="C13" s="5"/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workbookViewId="0">
      <selection activeCell="A9" sqref="A9:A10"/>
    </sheetView>
  </sheetViews>
  <sheetFormatPr defaultRowHeight="24" x14ac:dyDescent="0.55000000000000004"/>
  <cols>
    <col min="1" max="1" width="31.42578125" style="4" bestFit="1" customWidth="1"/>
    <col min="2" max="2" width="1" style="4" customWidth="1"/>
    <col min="3" max="3" width="24.140625" style="4" bestFit="1" customWidth="1"/>
    <col min="4" max="4" width="1" style="4" customWidth="1"/>
    <col min="5" max="5" width="22" style="4" bestFit="1" customWidth="1"/>
    <col min="6" max="6" width="1" style="4" customWidth="1"/>
    <col min="7" max="7" width="14.14062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10.28515625" style="4" bestFit="1" customWidth="1"/>
    <col min="12" max="12" width="1" style="4" customWidth="1"/>
    <col min="13" max="13" width="10.28515625" style="4" bestFit="1" customWidth="1"/>
    <col min="14" max="14" width="1" style="4" customWidth="1"/>
    <col min="15" max="15" width="7.28515625" style="4" bestFit="1" customWidth="1"/>
    <col min="16" max="16" width="1" style="4" customWidth="1"/>
    <col min="17" max="17" width="17.140625" style="4" bestFit="1" customWidth="1"/>
    <col min="18" max="18" width="1" style="4" customWidth="1"/>
    <col min="19" max="19" width="22.140625" style="4" bestFit="1" customWidth="1"/>
    <col min="20" max="20" width="1" style="4" customWidth="1"/>
    <col min="21" max="21" width="6.42578125" style="4" bestFit="1" customWidth="1"/>
    <col min="22" max="22" width="1" style="4" customWidth="1"/>
    <col min="23" max="23" width="17.140625" style="4" bestFit="1" customWidth="1"/>
    <col min="24" max="24" width="1" style="4" customWidth="1"/>
    <col min="25" max="25" width="6.42578125" style="4" bestFit="1" customWidth="1"/>
    <col min="26" max="26" width="1" style="4" customWidth="1"/>
    <col min="27" max="27" width="12.85546875" style="4" bestFit="1" customWidth="1"/>
    <col min="28" max="28" width="1" style="4" customWidth="1"/>
    <col min="29" max="29" width="7.28515625" style="4" bestFit="1" customWidth="1"/>
    <col min="30" max="30" width="1" style="4" customWidth="1"/>
    <col min="31" max="31" width="21" style="4" bestFit="1" customWidth="1"/>
    <col min="32" max="32" width="1" style="4" customWidth="1"/>
    <col min="33" max="33" width="17.140625" style="4" bestFit="1" customWidth="1"/>
    <col min="34" max="34" width="1" style="4" customWidth="1"/>
    <col min="35" max="35" width="22.140625" style="4" bestFit="1" customWidth="1"/>
    <col min="36" max="36" width="1" style="4" customWidth="1"/>
    <col min="37" max="37" width="33.425781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24.75" x14ac:dyDescent="0.5500000000000000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6" spans="1:37" ht="24.75" x14ac:dyDescent="0.55000000000000004">
      <c r="A6" s="29" t="s">
        <v>19</v>
      </c>
      <c r="B6" s="29" t="s">
        <v>19</v>
      </c>
      <c r="C6" s="29" t="s">
        <v>19</v>
      </c>
      <c r="D6" s="29" t="s">
        <v>19</v>
      </c>
      <c r="E6" s="29" t="s">
        <v>19</v>
      </c>
      <c r="F6" s="29" t="s">
        <v>19</v>
      </c>
      <c r="G6" s="29" t="s">
        <v>19</v>
      </c>
      <c r="H6" s="29" t="s">
        <v>19</v>
      </c>
      <c r="I6" s="29" t="s">
        <v>19</v>
      </c>
      <c r="J6" s="29" t="s">
        <v>19</v>
      </c>
      <c r="K6" s="29" t="s">
        <v>19</v>
      </c>
      <c r="L6" s="29" t="s">
        <v>19</v>
      </c>
      <c r="M6" s="29" t="s">
        <v>19</v>
      </c>
      <c r="O6" s="29" t="s">
        <v>82</v>
      </c>
      <c r="P6" s="29" t="s">
        <v>4</v>
      </c>
      <c r="Q6" s="29" t="s">
        <v>4</v>
      </c>
      <c r="R6" s="29" t="s">
        <v>4</v>
      </c>
      <c r="S6" s="29" t="s">
        <v>4</v>
      </c>
      <c r="U6" s="29" t="s">
        <v>5</v>
      </c>
      <c r="V6" s="29" t="s">
        <v>5</v>
      </c>
      <c r="W6" s="29" t="s">
        <v>5</v>
      </c>
      <c r="X6" s="29" t="s">
        <v>5</v>
      </c>
      <c r="Y6" s="29" t="s">
        <v>5</v>
      </c>
      <c r="Z6" s="29" t="s">
        <v>5</v>
      </c>
      <c r="AA6" s="29" t="s">
        <v>5</v>
      </c>
      <c r="AC6" s="29" t="s">
        <v>6</v>
      </c>
      <c r="AD6" s="29" t="s">
        <v>6</v>
      </c>
      <c r="AE6" s="29" t="s">
        <v>6</v>
      </c>
      <c r="AF6" s="29" t="s">
        <v>6</v>
      </c>
      <c r="AG6" s="29" t="s">
        <v>6</v>
      </c>
      <c r="AH6" s="29" t="s">
        <v>6</v>
      </c>
      <c r="AI6" s="29" t="s">
        <v>6</v>
      </c>
      <c r="AJ6" s="29" t="s">
        <v>6</v>
      </c>
      <c r="AK6" s="29" t="s">
        <v>6</v>
      </c>
    </row>
    <row r="7" spans="1:37" ht="24.75" x14ac:dyDescent="0.55000000000000004">
      <c r="A7" s="28" t="s">
        <v>20</v>
      </c>
      <c r="C7" s="28" t="s">
        <v>21</v>
      </c>
      <c r="E7" s="28" t="s">
        <v>22</v>
      </c>
      <c r="G7" s="28" t="s">
        <v>23</v>
      </c>
      <c r="I7" s="28" t="s">
        <v>24</v>
      </c>
      <c r="K7" s="28" t="s">
        <v>25</v>
      </c>
      <c r="M7" s="28" t="s">
        <v>18</v>
      </c>
      <c r="O7" s="28" t="s">
        <v>7</v>
      </c>
      <c r="Q7" s="28" t="s">
        <v>8</v>
      </c>
      <c r="S7" s="28" t="s">
        <v>9</v>
      </c>
      <c r="U7" s="29" t="s">
        <v>10</v>
      </c>
      <c r="V7" s="29" t="s">
        <v>10</v>
      </c>
      <c r="W7" s="29" t="s">
        <v>10</v>
      </c>
      <c r="Y7" s="29" t="s">
        <v>11</v>
      </c>
      <c r="Z7" s="29" t="s">
        <v>11</v>
      </c>
      <c r="AA7" s="29" t="s">
        <v>11</v>
      </c>
      <c r="AC7" s="28" t="s">
        <v>7</v>
      </c>
      <c r="AE7" s="28" t="s">
        <v>26</v>
      </c>
      <c r="AG7" s="28" t="s">
        <v>8</v>
      </c>
      <c r="AI7" s="28" t="s">
        <v>9</v>
      </c>
      <c r="AK7" s="28" t="s">
        <v>13</v>
      </c>
    </row>
    <row r="8" spans="1:37" ht="24.75" x14ac:dyDescent="0.55000000000000004">
      <c r="A8" s="29" t="s">
        <v>20</v>
      </c>
      <c r="C8" s="29" t="s">
        <v>21</v>
      </c>
      <c r="E8" s="29" t="s">
        <v>22</v>
      </c>
      <c r="G8" s="29" t="s">
        <v>23</v>
      </c>
      <c r="I8" s="29" t="s">
        <v>24</v>
      </c>
      <c r="K8" s="29" t="s">
        <v>25</v>
      </c>
      <c r="M8" s="29" t="s">
        <v>18</v>
      </c>
      <c r="O8" s="29" t="s">
        <v>7</v>
      </c>
      <c r="Q8" s="29" t="s">
        <v>8</v>
      </c>
      <c r="S8" s="29" t="s">
        <v>9</v>
      </c>
      <c r="U8" s="29" t="s">
        <v>7</v>
      </c>
      <c r="W8" s="29" t="s">
        <v>8</v>
      </c>
      <c r="Y8" s="29" t="s">
        <v>7</v>
      </c>
      <c r="AA8" s="29" t="s">
        <v>14</v>
      </c>
      <c r="AC8" s="29" t="s">
        <v>7</v>
      </c>
      <c r="AE8" s="29" t="s">
        <v>26</v>
      </c>
      <c r="AG8" s="29" t="s">
        <v>8</v>
      </c>
      <c r="AI8" s="29" t="s">
        <v>9</v>
      </c>
      <c r="AK8" s="29" t="s">
        <v>13</v>
      </c>
    </row>
    <row r="9" spans="1:37" x14ac:dyDescent="0.55000000000000004">
      <c r="A9" s="25" t="s">
        <v>27</v>
      </c>
      <c r="C9" s="4" t="s">
        <v>28</v>
      </c>
      <c r="E9" s="4" t="s">
        <v>28</v>
      </c>
      <c r="G9" s="4" t="s">
        <v>29</v>
      </c>
      <c r="I9" s="4" t="s">
        <v>30</v>
      </c>
      <c r="K9" s="10">
        <v>0</v>
      </c>
      <c r="M9" s="10">
        <v>0</v>
      </c>
      <c r="O9" s="10">
        <v>40000</v>
      </c>
      <c r="Q9" s="10">
        <v>32586753066</v>
      </c>
      <c r="S9" s="10">
        <v>35529559100</v>
      </c>
      <c r="U9" s="10">
        <v>0</v>
      </c>
      <c r="W9" s="10">
        <v>0</v>
      </c>
      <c r="Y9" s="10">
        <v>0</v>
      </c>
      <c r="AA9" s="10">
        <v>0</v>
      </c>
      <c r="AC9" s="10">
        <v>40000</v>
      </c>
      <c r="AE9" s="10">
        <v>900500</v>
      </c>
      <c r="AG9" s="10">
        <v>32586753066</v>
      </c>
      <c r="AI9" s="10">
        <v>36013471375</v>
      </c>
      <c r="AK9" s="8">
        <v>1.8264073904243429E-2</v>
      </c>
    </row>
    <row r="10" spans="1:37" x14ac:dyDescent="0.55000000000000004">
      <c r="A10" s="25" t="s">
        <v>31</v>
      </c>
      <c r="C10" s="4" t="s">
        <v>28</v>
      </c>
      <c r="E10" s="4" t="s">
        <v>28</v>
      </c>
      <c r="G10" s="4" t="s">
        <v>32</v>
      </c>
      <c r="I10" s="4" t="s">
        <v>33</v>
      </c>
      <c r="K10" s="10">
        <v>16</v>
      </c>
      <c r="M10" s="10">
        <v>16</v>
      </c>
      <c r="O10" s="10">
        <v>18500</v>
      </c>
      <c r="Q10" s="10">
        <v>17135873507</v>
      </c>
      <c r="S10" s="10">
        <v>18108217290</v>
      </c>
      <c r="U10" s="10">
        <v>0</v>
      </c>
      <c r="W10" s="10">
        <v>0</v>
      </c>
      <c r="Y10" s="10">
        <v>0</v>
      </c>
      <c r="AA10" s="10">
        <v>0</v>
      </c>
      <c r="AC10" s="10">
        <v>18500</v>
      </c>
      <c r="AE10" s="10">
        <v>960000</v>
      </c>
      <c r="AG10" s="10">
        <v>17135873507</v>
      </c>
      <c r="AI10" s="10">
        <v>17756781000</v>
      </c>
      <c r="AK10" s="8">
        <v>9.0052735296880428E-3</v>
      </c>
    </row>
    <row r="11" spans="1:37" ht="24.75" thickBot="1" x14ac:dyDescent="0.6">
      <c r="Q11" s="12">
        <f>SUM(Q9:Q10)</f>
        <v>49722626573</v>
      </c>
      <c r="S11" s="12">
        <f>SUM(S9:S10)</f>
        <v>53637776390</v>
      </c>
      <c r="W11" s="12">
        <f>SUM(W9:W10)</f>
        <v>0</v>
      </c>
      <c r="AA11" s="12">
        <f>SUM(AA9:AA10)</f>
        <v>0</v>
      </c>
      <c r="AG11" s="12">
        <f>SUM(AG9:AG10)</f>
        <v>49722626573</v>
      </c>
      <c r="AI11" s="12">
        <f>SUM(AI9:AI10)</f>
        <v>53770252375</v>
      </c>
      <c r="AK11" s="9">
        <f>SUM(AK9:AK10)</f>
        <v>2.7269347433931473E-2</v>
      </c>
    </row>
    <row r="12" spans="1:37" ht="24.75" thickTop="1" x14ac:dyDescent="0.55000000000000004"/>
    <row r="13" spans="1:37" x14ac:dyDescent="0.55000000000000004">
      <c r="AK13" s="1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16" sqref="G1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4.75" x14ac:dyDescent="0.5500000000000000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6" spans="1:19" ht="24.75" x14ac:dyDescent="0.55000000000000004">
      <c r="A6" s="28" t="s">
        <v>35</v>
      </c>
      <c r="C6" s="29" t="s">
        <v>36</v>
      </c>
      <c r="D6" s="29" t="s">
        <v>36</v>
      </c>
      <c r="E6" s="29" t="s">
        <v>36</v>
      </c>
      <c r="F6" s="29" t="s">
        <v>36</v>
      </c>
      <c r="G6" s="29" t="s">
        <v>36</v>
      </c>
      <c r="H6" s="29" t="s">
        <v>36</v>
      </c>
      <c r="I6" s="29" t="s">
        <v>36</v>
      </c>
      <c r="K6" s="29" t="s">
        <v>82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</row>
    <row r="7" spans="1:19" ht="24.75" x14ac:dyDescent="0.55000000000000004">
      <c r="A7" s="29" t="s">
        <v>35</v>
      </c>
      <c r="C7" s="29" t="s">
        <v>37</v>
      </c>
      <c r="E7" s="29" t="s">
        <v>38</v>
      </c>
      <c r="G7" s="29" t="s">
        <v>39</v>
      </c>
      <c r="I7" s="29" t="s">
        <v>25</v>
      </c>
      <c r="K7" s="29" t="s">
        <v>40</v>
      </c>
      <c r="M7" s="29" t="s">
        <v>41</v>
      </c>
      <c r="O7" s="29" t="s">
        <v>42</v>
      </c>
      <c r="Q7" s="29" t="s">
        <v>40</v>
      </c>
      <c r="S7" s="29" t="s">
        <v>34</v>
      </c>
    </row>
    <row r="8" spans="1:19" x14ac:dyDescent="0.55000000000000004">
      <c r="A8" s="1" t="s">
        <v>43</v>
      </c>
      <c r="C8" s="4" t="s">
        <v>44</v>
      </c>
      <c r="E8" s="4" t="s">
        <v>45</v>
      </c>
      <c r="F8" s="4"/>
      <c r="G8" s="4" t="s">
        <v>46</v>
      </c>
      <c r="H8" s="4"/>
      <c r="I8" s="24">
        <v>0.08</v>
      </c>
      <c r="J8" s="4"/>
      <c r="K8" s="10">
        <v>6779849542</v>
      </c>
      <c r="L8" s="4"/>
      <c r="M8" s="10">
        <v>36738853833</v>
      </c>
      <c r="N8" s="4"/>
      <c r="O8" s="10">
        <v>37096990000</v>
      </c>
      <c r="P8" s="4"/>
      <c r="Q8" s="10">
        <v>6421713375</v>
      </c>
      <c r="R8" s="4"/>
      <c r="S8" s="8">
        <v>3.2567437460163055E-3</v>
      </c>
    </row>
    <row r="9" spans="1:19" x14ac:dyDescent="0.55000000000000004">
      <c r="A9" s="1" t="s">
        <v>47</v>
      </c>
      <c r="C9" s="4" t="s">
        <v>48</v>
      </c>
      <c r="E9" s="4" t="s">
        <v>45</v>
      </c>
      <c r="F9" s="4"/>
      <c r="G9" s="4" t="s">
        <v>49</v>
      </c>
      <c r="H9" s="4"/>
      <c r="I9" s="24">
        <v>0.1</v>
      </c>
      <c r="J9" s="4"/>
      <c r="K9" s="10">
        <v>480000</v>
      </c>
      <c r="L9" s="4"/>
      <c r="M9" s="10">
        <v>0</v>
      </c>
      <c r="N9" s="4"/>
      <c r="O9" s="10">
        <v>0</v>
      </c>
      <c r="P9" s="4"/>
      <c r="Q9" s="10">
        <v>480000</v>
      </c>
      <c r="R9" s="4"/>
      <c r="S9" s="8">
        <v>2.4342989274070901E-7</v>
      </c>
    </row>
    <row r="10" spans="1:19" ht="24.75" thickBot="1" x14ac:dyDescent="0.6">
      <c r="K10" s="14">
        <f>SUM(K8:K9)</f>
        <v>6780329542</v>
      </c>
      <c r="M10" s="14">
        <f>SUM(M8:M9)</f>
        <v>36738853833</v>
      </c>
      <c r="O10" s="14">
        <f>SUM(O8:O9)</f>
        <v>37096990000</v>
      </c>
      <c r="Q10" s="14">
        <f>SUM(Q8:Q9)</f>
        <v>6422193375</v>
      </c>
      <c r="S10" s="9">
        <f>SUM(S8:S9)</f>
        <v>3.2569871759090463E-3</v>
      </c>
    </row>
    <row r="11" spans="1:19" ht="24.75" thickTop="1" x14ac:dyDescent="0.55000000000000004"/>
    <row r="12" spans="1:19" x14ac:dyDescent="0.55000000000000004">
      <c r="S12" s="15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E15" sqref="E15"/>
    </sheetView>
  </sheetViews>
  <sheetFormatPr defaultRowHeight="24" x14ac:dyDescent="0.25"/>
  <cols>
    <col min="1" max="1" width="25" style="17" bestFit="1" customWidth="1"/>
    <col min="2" max="2" width="1" style="17" customWidth="1"/>
    <col min="3" max="3" width="17.28515625" style="17" bestFit="1" customWidth="1"/>
    <col min="4" max="4" width="1" style="17" customWidth="1"/>
    <col min="5" max="5" width="24.85546875" style="17" bestFit="1" customWidth="1"/>
    <col min="6" max="6" width="1" style="17" customWidth="1"/>
    <col min="7" max="7" width="38.140625" style="17" bestFit="1" customWidth="1"/>
    <col min="8" max="8" width="1" style="17" customWidth="1"/>
    <col min="9" max="9" width="16.140625" style="17" bestFit="1" customWidth="1"/>
    <col min="10" max="10" width="15.42578125" style="17" bestFit="1" customWidth="1"/>
    <col min="11" max="16384" width="9.140625" style="17"/>
  </cols>
  <sheetData>
    <row r="2" spans="1:10" ht="24.75" x14ac:dyDescent="0.25">
      <c r="A2" s="30" t="s">
        <v>0</v>
      </c>
      <c r="B2" s="30"/>
      <c r="C2" s="30"/>
      <c r="D2" s="30"/>
      <c r="E2" s="30"/>
      <c r="F2" s="30"/>
      <c r="G2" s="30"/>
    </row>
    <row r="3" spans="1:10" ht="24.75" x14ac:dyDescent="0.25">
      <c r="A3" s="30" t="s">
        <v>50</v>
      </c>
      <c r="B3" s="30"/>
      <c r="C3" s="30"/>
      <c r="D3" s="30"/>
      <c r="E3" s="30"/>
      <c r="F3" s="30"/>
      <c r="G3" s="30"/>
    </row>
    <row r="4" spans="1:10" ht="24.75" x14ac:dyDescent="0.25">
      <c r="A4" s="30" t="s">
        <v>2</v>
      </c>
      <c r="B4" s="30"/>
      <c r="C4" s="30"/>
      <c r="D4" s="30"/>
      <c r="E4" s="30"/>
      <c r="F4" s="30"/>
      <c r="G4" s="30"/>
    </row>
    <row r="6" spans="1:10" x14ac:dyDescent="0.25">
      <c r="A6" s="32" t="s">
        <v>54</v>
      </c>
      <c r="C6" s="32" t="s">
        <v>40</v>
      </c>
      <c r="E6" s="32" t="s">
        <v>70</v>
      </c>
      <c r="G6" s="32" t="s">
        <v>13</v>
      </c>
      <c r="J6" s="18"/>
    </row>
    <row r="7" spans="1:10" x14ac:dyDescent="0.25">
      <c r="A7" s="26" t="s">
        <v>79</v>
      </c>
      <c r="C7" s="18">
        <v>71248061014</v>
      </c>
      <c r="E7" s="20">
        <f>C7/$C$10</f>
        <v>0.99443035609475028</v>
      </c>
      <c r="G7" s="20">
        <v>3.6133141355461487E-2</v>
      </c>
      <c r="I7" s="23"/>
      <c r="J7" s="18"/>
    </row>
    <row r="8" spans="1:10" x14ac:dyDescent="0.25">
      <c r="A8" s="26" t="s">
        <v>80</v>
      </c>
      <c r="C8" s="18">
        <v>377315056</v>
      </c>
      <c r="E8" s="20">
        <f t="shared" ref="E8:E9" si="0">C8/$C$10</f>
        <v>5.2662983407262475E-3</v>
      </c>
      <c r="G8" s="20">
        <v>1.9135367419069712E-4</v>
      </c>
      <c r="I8" s="18"/>
      <c r="J8" s="18"/>
    </row>
    <row r="9" spans="1:10" x14ac:dyDescent="0.25">
      <c r="A9" s="26" t="s">
        <v>81</v>
      </c>
      <c r="C9" s="18">
        <v>21733833</v>
      </c>
      <c r="E9" s="20">
        <f t="shared" si="0"/>
        <v>3.0334556452346118E-4</v>
      </c>
      <c r="G9" s="20">
        <v>1.1022217991738505E-5</v>
      </c>
      <c r="I9" s="18"/>
    </row>
    <row r="10" spans="1:10" ht="24.75" thickBot="1" x14ac:dyDescent="0.3">
      <c r="C10" s="19">
        <f>SUM(C7:C9)</f>
        <v>71647109903</v>
      </c>
      <c r="E10" s="21">
        <f>SUM(E7:E9)</f>
        <v>1</v>
      </c>
      <c r="G10" s="21">
        <f>SUM(G7:G9)</f>
        <v>3.6335517247643917E-2</v>
      </c>
      <c r="I10" s="23"/>
    </row>
    <row r="11" spans="1:10" ht="24.75" thickTop="1" x14ac:dyDescent="0.25">
      <c r="I11" s="23"/>
    </row>
    <row r="12" spans="1:10" x14ac:dyDescent="0.25">
      <c r="G12" s="2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G10" sqref="G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4.75" x14ac:dyDescent="0.55000000000000004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6" spans="1:19" ht="24.75" x14ac:dyDescent="0.55000000000000004">
      <c r="A6" s="29" t="s">
        <v>51</v>
      </c>
      <c r="B6" s="29" t="s">
        <v>51</v>
      </c>
      <c r="C6" s="29" t="s">
        <v>51</v>
      </c>
      <c r="D6" s="29" t="s">
        <v>51</v>
      </c>
      <c r="E6" s="29" t="s">
        <v>51</v>
      </c>
      <c r="F6" s="29" t="s">
        <v>51</v>
      </c>
      <c r="G6" s="29" t="s">
        <v>51</v>
      </c>
      <c r="I6" s="29" t="s">
        <v>52</v>
      </c>
      <c r="J6" s="29" t="s">
        <v>52</v>
      </c>
      <c r="K6" s="29" t="s">
        <v>52</v>
      </c>
      <c r="L6" s="29" t="s">
        <v>52</v>
      </c>
      <c r="M6" s="29" t="s">
        <v>52</v>
      </c>
      <c r="O6" s="29" t="s">
        <v>53</v>
      </c>
      <c r="P6" s="29" t="s">
        <v>53</v>
      </c>
      <c r="Q6" s="29" t="s">
        <v>53</v>
      </c>
      <c r="R6" s="29" t="s">
        <v>53</v>
      </c>
      <c r="S6" s="29" t="s">
        <v>53</v>
      </c>
    </row>
    <row r="7" spans="1:19" ht="24.75" x14ac:dyDescent="0.55000000000000004">
      <c r="A7" s="29" t="s">
        <v>54</v>
      </c>
      <c r="C7" s="29" t="s">
        <v>55</v>
      </c>
      <c r="E7" s="29" t="s">
        <v>24</v>
      </c>
      <c r="G7" s="29" t="s">
        <v>25</v>
      </c>
      <c r="I7" s="29" t="s">
        <v>56</v>
      </c>
      <c r="K7" s="29" t="s">
        <v>57</v>
      </c>
      <c r="M7" s="29" t="s">
        <v>58</v>
      </c>
      <c r="O7" s="29" t="s">
        <v>56</v>
      </c>
      <c r="Q7" s="29" t="s">
        <v>57</v>
      </c>
      <c r="S7" s="29" t="s">
        <v>58</v>
      </c>
    </row>
    <row r="8" spans="1:19" x14ac:dyDescent="0.55000000000000004">
      <c r="A8" s="1" t="s">
        <v>31</v>
      </c>
      <c r="C8" s="4" t="s">
        <v>83</v>
      </c>
      <c r="D8" s="4"/>
      <c r="E8" s="4" t="s">
        <v>33</v>
      </c>
      <c r="F8" s="4"/>
      <c r="G8" s="10">
        <v>16</v>
      </c>
      <c r="I8" s="10">
        <v>244839071</v>
      </c>
      <c r="J8" s="4"/>
      <c r="K8" s="4">
        <v>0</v>
      </c>
      <c r="L8" s="4"/>
      <c r="M8" s="10">
        <v>244839071</v>
      </c>
      <c r="N8" s="4"/>
      <c r="O8" s="10">
        <v>2457695034</v>
      </c>
      <c r="P8" s="4"/>
      <c r="Q8" s="10">
        <v>0</v>
      </c>
      <c r="R8" s="4"/>
      <c r="S8" s="10">
        <v>2457695034</v>
      </c>
    </row>
    <row r="9" spans="1:19" x14ac:dyDescent="0.55000000000000004">
      <c r="A9" s="1" t="s">
        <v>43</v>
      </c>
      <c r="C9" s="10">
        <v>9</v>
      </c>
      <c r="D9" s="4"/>
      <c r="E9" s="4" t="s">
        <v>83</v>
      </c>
      <c r="F9" s="4"/>
      <c r="G9" s="4">
        <v>8</v>
      </c>
      <c r="I9" s="10">
        <v>21733833</v>
      </c>
      <c r="J9" s="4"/>
      <c r="K9" s="10">
        <v>0</v>
      </c>
      <c r="L9" s="4"/>
      <c r="M9" s="10">
        <v>21733833</v>
      </c>
      <c r="N9" s="4"/>
      <c r="O9" s="10">
        <v>301165142</v>
      </c>
      <c r="P9" s="4"/>
      <c r="Q9" s="10">
        <v>0</v>
      </c>
      <c r="R9" s="4"/>
      <c r="S9" s="10">
        <v>301165142</v>
      </c>
    </row>
    <row r="10" spans="1:19" ht="24.75" thickBot="1" x14ac:dyDescent="0.6">
      <c r="I10" s="12">
        <f>SUM(I8:I9)</f>
        <v>266572904</v>
      </c>
      <c r="J10" s="4"/>
      <c r="K10" s="11">
        <f>SUM(K8:K9)</f>
        <v>0</v>
      </c>
      <c r="L10" s="4"/>
      <c r="M10" s="12">
        <f>SUM(M8:M9)</f>
        <v>266572904</v>
      </c>
      <c r="N10" s="4"/>
      <c r="O10" s="12">
        <f>SUM(O8:O9)</f>
        <v>2758860176</v>
      </c>
      <c r="P10" s="4"/>
      <c r="Q10" s="12">
        <f>SUM(Q8:Q9)</f>
        <v>0</v>
      </c>
      <c r="R10" s="4"/>
      <c r="S10" s="12">
        <f>SUM(S8:S9)</f>
        <v>2758860176</v>
      </c>
    </row>
    <row r="11" spans="1:19" ht="24.75" thickTop="1" x14ac:dyDescent="0.55000000000000004">
      <c r="M11" s="3"/>
      <c r="S1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1"/>
  <sheetViews>
    <sheetView rightToLeft="1" workbookViewId="0">
      <selection activeCell="I11" sqref="I11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.75" x14ac:dyDescent="0.55000000000000004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ht="24.75" x14ac:dyDescent="0.55000000000000004">
      <c r="A6" s="28" t="s">
        <v>3</v>
      </c>
      <c r="C6" s="29" t="s">
        <v>52</v>
      </c>
      <c r="D6" s="29" t="s">
        <v>52</v>
      </c>
      <c r="E6" s="29" t="s">
        <v>52</v>
      </c>
      <c r="F6" s="29" t="s">
        <v>52</v>
      </c>
      <c r="G6" s="29" t="s">
        <v>52</v>
      </c>
      <c r="H6" s="29" t="s">
        <v>52</v>
      </c>
      <c r="I6" s="29" t="s">
        <v>52</v>
      </c>
      <c r="K6" s="29" t="s">
        <v>53</v>
      </c>
      <c r="L6" s="29" t="s">
        <v>53</v>
      </c>
      <c r="M6" s="29" t="s">
        <v>53</v>
      </c>
      <c r="N6" s="29" t="s">
        <v>53</v>
      </c>
      <c r="O6" s="29" t="s">
        <v>53</v>
      </c>
      <c r="P6" s="29" t="s">
        <v>53</v>
      </c>
      <c r="Q6" s="29" t="s">
        <v>53</v>
      </c>
    </row>
    <row r="7" spans="1:17" ht="24.75" x14ac:dyDescent="0.55000000000000004">
      <c r="A7" s="29" t="s">
        <v>3</v>
      </c>
      <c r="C7" s="29" t="s">
        <v>7</v>
      </c>
      <c r="E7" s="29" t="s">
        <v>60</v>
      </c>
      <c r="G7" s="29" t="s">
        <v>61</v>
      </c>
      <c r="I7" s="29" t="s">
        <v>62</v>
      </c>
      <c r="K7" s="29" t="s">
        <v>7</v>
      </c>
      <c r="M7" s="29" t="s">
        <v>60</v>
      </c>
      <c r="O7" s="29" t="s">
        <v>61</v>
      </c>
      <c r="Q7" s="29" t="s">
        <v>62</v>
      </c>
    </row>
    <row r="8" spans="1:17" x14ac:dyDescent="0.55000000000000004">
      <c r="A8" s="1" t="s">
        <v>15</v>
      </c>
      <c r="C8" s="3">
        <v>1086800</v>
      </c>
      <c r="E8" s="6">
        <v>1121803790250</v>
      </c>
      <c r="F8" s="6"/>
      <c r="G8" s="6">
        <v>1078329101523</v>
      </c>
      <c r="H8" s="6"/>
      <c r="I8" s="6">
        <v>43474688727</v>
      </c>
      <c r="J8" s="6"/>
      <c r="K8" s="6">
        <v>1086800</v>
      </c>
      <c r="L8" s="6"/>
      <c r="M8" s="6">
        <v>1121803790250</v>
      </c>
      <c r="N8" s="6"/>
      <c r="O8" s="6">
        <v>1183851406252</v>
      </c>
      <c r="P8" s="6"/>
      <c r="Q8" s="6">
        <v>-62047616002</v>
      </c>
    </row>
    <row r="9" spans="1:17" x14ac:dyDescent="0.55000000000000004">
      <c r="A9" s="1" t="s">
        <v>17</v>
      </c>
      <c r="C9" s="3">
        <v>91400</v>
      </c>
      <c r="E9" s="6">
        <v>94115608250</v>
      </c>
      <c r="F9" s="6"/>
      <c r="G9" s="6">
        <v>90551383996</v>
      </c>
      <c r="H9" s="6"/>
      <c r="I9" s="6">
        <v>3564224254</v>
      </c>
      <c r="J9" s="6"/>
      <c r="K9" s="6">
        <v>91400</v>
      </c>
      <c r="L9" s="6"/>
      <c r="M9" s="6">
        <v>94115608250</v>
      </c>
      <c r="N9" s="6"/>
      <c r="O9" s="6">
        <v>98777531490</v>
      </c>
      <c r="P9" s="6"/>
      <c r="Q9" s="6">
        <v>-4661923240</v>
      </c>
    </row>
    <row r="10" spans="1:17" x14ac:dyDescent="0.55000000000000004">
      <c r="A10" s="1" t="s">
        <v>16</v>
      </c>
      <c r="C10" s="3">
        <v>674200</v>
      </c>
      <c r="E10" s="6">
        <v>694904682000</v>
      </c>
      <c r="F10" s="6"/>
      <c r="G10" s="6">
        <v>670082795997</v>
      </c>
      <c r="H10" s="6"/>
      <c r="I10" s="6">
        <v>24821886003</v>
      </c>
      <c r="J10" s="6"/>
      <c r="K10" s="6">
        <v>674200</v>
      </c>
      <c r="L10" s="6"/>
      <c r="M10" s="6">
        <v>694904682000</v>
      </c>
      <c r="N10" s="6"/>
      <c r="O10" s="6">
        <v>720089437585</v>
      </c>
      <c r="P10" s="6"/>
      <c r="Q10" s="6">
        <v>-25184755585</v>
      </c>
    </row>
    <row r="11" spans="1:17" x14ac:dyDescent="0.55000000000000004">
      <c r="A11" s="1" t="s">
        <v>63</v>
      </c>
      <c r="C11" s="3">
        <v>18500</v>
      </c>
      <c r="E11" s="6">
        <v>17756781000</v>
      </c>
      <c r="F11" s="6"/>
      <c r="G11" s="6">
        <v>18108217290</v>
      </c>
      <c r="H11" s="6"/>
      <c r="I11" s="6">
        <v>-351436290</v>
      </c>
      <c r="J11" s="6"/>
      <c r="K11" s="6">
        <v>18500</v>
      </c>
      <c r="L11" s="6"/>
      <c r="M11" s="6">
        <v>17756781000</v>
      </c>
      <c r="N11" s="6"/>
      <c r="O11" s="6">
        <v>18256190465</v>
      </c>
      <c r="P11" s="6"/>
      <c r="Q11" s="6">
        <v>-499409465</v>
      </c>
    </row>
    <row r="12" spans="1:17" x14ac:dyDescent="0.55000000000000004">
      <c r="A12" s="1" t="s">
        <v>27</v>
      </c>
      <c r="C12" s="3">
        <v>40000</v>
      </c>
      <c r="E12" s="6">
        <v>36013471375</v>
      </c>
      <c r="F12" s="6"/>
      <c r="G12" s="6">
        <v>35529559100</v>
      </c>
      <c r="H12" s="6"/>
      <c r="I12" s="6">
        <v>483912275</v>
      </c>
      <c r="J12" s="6"/>
      <c r="K12" s="6">
        <v>40000</v>
      </c>
      <c r="L12" s="6"/>
      <c r="M12" s="6">
        <v>36013471375</v>
      </c>
      <c r="N12" s="6"/>
      <c r="O12" s="6">
        <v>32586753066</v>
      </c>
      <c r="P12" s="6"/>
      <c r="Q12" s="6">
        <v>3426718309</v>
      </c>
    </row>
    <row r="13" spans="1:17" ht="24.75" thickBot="1" x14ac:dyDescent="0.6">
      <c r="E13" s="7">
        <f>SUM(E8:E12)</f>
        <v>1964594332875</v>
      </c>
      <c r="F13" s="4"/>
      <c r="G13" s="7">
        <f>SUM(G8:G12)</f>
        <v>1892601057906</v>
      </c>
      <c r="H13" s="4"/>
      <c r="I13" s="7">
        <f>SUM(I8:I12)</f>
        <v>71993274969</v>
      </c>
      <c r="M13" s="16">
        <f>SUM(M8:M12)</f>
        <v>1964594332875</v>
      </c>
      <c r="O13" s="16">
        <f>SUM(O8:O12)</f>
        <v>2053561318858</v>
      </c>
      <c r="Q13" s="7">
        <f>SUM(Q8:Q12)</f>
        <v>-88966985983</v>
      </c>
    </row>
    <row r="14" spans="1:17" ht="24.75" thickTop="1" x14ac:dyDescent="0.55000000000000004"/>
    <row r="15" spans="1:17" x14ac:dyDescent="0.55000000000000004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55000000000000004">
      <c r="G16" s="3"/>
      <c r="I16" s="3"/>
      <c r="O16" s="3"/>
      <c r="Q16" s="3"/>
    </row>
    <row r="17" spans="5:17" x14ac:dyDescent="0.55000000000000004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9" spans="5:17" x14ac:dyDescent="0.55000000000000004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5:17" x14ac:dyDescent="0.55000000000000004">
      <c r="G20" s="3"/>
      <c r="I20" s="3"/>
      <c r="O20" s="3"/>
      <c r="Q20" s="3"/>
    </row>
    <row r="21" spans="5:17" x14ac:dyDescent="0.55000000000000004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8"/>
  <sheetViews>
    <sheetView rightToLeft="1" workbookViewId="0">
      <selection activeCell="F1" sqref="F1:F1048576"/>
    </sheetView>
  </sheetViews>
  <sheetFormatPr defaultRowHeight="24" x14ac:dyDescent="0.55000000000000004"/>
  <cols>
    <col min="1" max="1" width="30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.75" x14ac:dyDescent="0.55000000000000004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.75" x14ac:dyDescent="0.5500000000000000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ht="24.75" x14ac:dyDescent="0.55000000000000004">
      <c r="A6" s="28" t="s">
        <v>3</v>
      </c>
      <c r="C6" s="29" t="s">
        <v>52</v>
      </c>
      <c r="D6" s="29" t="s">
        <v>52</v>
      </c>
      <c r="E6" s="29" t="s">
        <v>52</v>
      </c>
      <c r="F6" s="29" t="s">
        <v>52</v>
      </c>
      <c r="G6" s="29" t="s">
        <v>52</v>
      </c>
      <c r="H6" s="29" t="s">
        <v>52</v>
      </c>
      <c r="I6" s="29" t="s">
        <v>52</v>
      </c>
      <c r="K6" s="29" t="s">
        <v>53</v>
      </c>
      <c r="L6" s="29" t="s">
        <v>53</v>
      </c>
      <c r="M6" s="29" t="s">
        <v>53</v>
      </c>
      <c r="N6" s="29" t="s">
        <v>53</v>
      </c>
      <c r="O6" s="29" t="s">
        <v>53</v>
      </c>
      <c r="P6" s="29" t="s">
        <v>53</v>
      </c>
      <c r="Q6" s="29" t="s">
        <v>53</v>
      </c>
    </row>
    <row r="7" spans="1:17" ht="24.75" x14ac:dyDescent="0.55000000000000004">
      <c r="A7" s="29" t="s">
        <v>3</v>
      </c>
      <c r="C7" s="29" t="s">
        <v>7</v>
      </c>
      <c r="E7" s="29" t="s">
        <v>60</v>
      </c>
      <c r="G7" s="29" t="s">
        <v>61</v>
      </c>
      <c r="I7" s="29" t="s">
        <v>64</v>
      </c>
      <c r="K7" s="29" t="s">
        <v>7</v>
      </c>
      <c r="M7" s="29" t="s">
        <v>60</v>
      </c>
      <c r="O7" s="29" t="s">
        <v>61</v>
      </c>
      <c r="Q7" s="29" t="s">
        <v>64</v>
      </c>
    </row>
    <row r="8" spans="1:17" x14ac:dyDescent="0.55000000000000004">
      <c r="A8" s="1" t="s">
        <v>16</v>
      </c>
      <c r="C8" s="6">
        <v>2700</v>
      </c>
      <c r="D8" s="6"/>
      <c r="E8" s="6">
        <v>2828172475</v>
      </c>
      <c r="F8" s="6"/>
      <c r="G8" s="6">
        <v>2883717039</v>
      </c>
      <c r="H8" s="6"/>
      <c r="I8" s="6">
        <v>-55544564</v>
      </c>
      <c r="J8" s="6"/>
      <c r="K8" s="6">
        <v>26200</v>
      </c>
      <c r="L8" s="6"/>
      <c r="M8" s="6">
        <v>26933265104</v>
      </c>
      <c r="N8" s="6"/>
      <c r="O8" s="6">
        <v>27981717039</v>
      </c>
      <c r="P8" s="6"/>
      <c r="Q8" s="6">
        <v>-1048451935</v>
      </c>
    </row>
    <row r="9" spans="1:17" x14ac:dyDescent="0.55000000000000004">
      <c r="A9" s="1" t="s">
        <v>15</v>
      </c>
      <c r="C9" s="6">
        <v>16600</v>
      </c>
      <c r="D9" s="6"/>
      <c r="E9" s="6">
        <v>17645530900</v>
      </c>
      <c r="F9" s="6"/>
      <c r="G9" s="6">
        <v>18082346883</v>
      </c>
      <c r="H9" s="6"/>
      <c r="I9" s="6">
        <v>-436815983</v>
      </c>
      <c r="J9" s="6"/>
      <c r="K9" s="6">
        <v>324000</v>
      </c>
      <c r="L9" s="6"/>
      <c r="M9" s="6">
        <v>392637003831</v>
      </c>
      <c r="N9" s="6"/>
      <c r="O9" s="6">
        <v>352982769465</v>
      </c>
      <c r="P9" s="6"/>
      <c r="Q9" s="6">
        <v>39654234366</v>
      </c>
    </row>
    <row r="10" spans="1:17" x14ac:dyDescent="0.55000000000000004">
      <c r="A10" s="1" t="s">
        <v>17</v>
      </c>
      <c r="C10" s="6">
        <v>3200</v>
      </c>
      <c r="D10" s="6"/>
      <c r="E10" s="6">
        <v>3337579831</v>
      </c>
      <c r="F10" s="6"/>
      <c r="G10" s="6">
        <v>3457957254</v>
      </c>
      <c r="H10" s="6"/>
      <c r="I10" s="6">
        <v>-120377423</v>
      </c>
      <c r="J10" s="6"/>
      <c r="K10" s="6">
        <v>188400</v>
      </c>
      <c r="L10" s="6"/>
      <c r="M10" s="6">
        <v>224759703413</v>
      </c>
      <c r="N10" s="6"/>
      <c r="O10" s="6">
        <v>203597266058</v>
      </c>
      <c r="P10" s="6"/>
      <c r="Q10" s="6">
        <v>21162437355</v>
      </c>
    </row>
    <row r="11" spans="1:17" x14ac:dyDescent="0.55000000000000004">
      <c r="A11" s="1" t="s">
        <v>65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857300</v>
      </c>
      <c r="L11" s="6"/>
      <c r="M11" s="6">
        <v>940690932968</v>
      </c>
      <c r="N11" s="6"/>
      <c r="O11" s="6">
        <v>924731360618</v>
      </c>
      <c r="P11" s="6"/>
      <c r="Q11" s="6">
        <v>15959572350</v>
      </c>
    </row>
    <row r="12" spans="1:17" x14ac:dyDescent="0.55000000000000004">
      <c r="A12" s="1" t="s">
        <v>66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30100</v>
      </c>
      <c r="L12" s="6"/>
      <c r="M12" s="6">
        <v>30100000000</v>
      </c>
      <c r="N12" s="6"/>
      <c r="O12" s="6">
        <v>29315125770</v>
      </c>
      <c r="P12" s="6"/>
      <c r="Q12" s="6">
        <v>784874230</v>
      </c>
    </row>
    <row r="13" spans="1:17" ht="24.75" thickBot="1" x14ac:dyDescent="0.6">
      <c r="C13" s="6"/>
      <c r="D13" s="6"/>
      <c r="E13" s="7">
        <f>SUM(E8:E12)</f>
        <v>23811283206</v>
      </c>
      <c r="F13" s="6"/>
      <c r="G13" s="7">
        <f>SUM(G8:G12)</f>
        <v>24424021176</v>
      </c>
      <c r="H13" s="6"/>
      <c r="I13" s="7">
        <f>SUM(I8:I12)</f>
        <v>-612737970</v>
      </c>
      <c r="J13" s="6"/>
      <c r="K13" s="6"/>
      <c r="L13" s="6"/>
      <c r="M13" s="7">
        <f>SUM(M8:M12)</f>
        <v>1615120905316</v>
      </c>
      <c r="N13" s="6"/>
      <c r="O13" s="7">
        <f>SUM(O8:O12)</f>
        <v>1538608238950</v>
      </c>
      <c r="P13" s="6"/>
      <c r="Q13" s="7">
        <f>SUM(Q8:Q12)</f>
        <v>76512666366</v>
      </c>
    </row>
    <row r="14" spans="1:17" ht="24.75" thickTop="1" x14ac:dyDescent="0.55000000000000004"/>
    <row r="15" spans="1:17" x14ac:dyDescent="0.55000000000000004">
      <c r="G15" s="3"/>
      <c r="I15" s="3"/>
      <c r="M15" s="5"/>
      <c r="N15" s="5"/>
      <c r="O15" s="5"/>
      <c r="P15" s="5"/>
      <c r="Q15" s="5"/>
    </row>
    <row r="16" spans="1:17" x14ac:dyDescent="0.55000000000000004">
      <c r="G16" s="3"/>
      <c r="O16" s="3"/>
      <c r="Q16" s="3"/>
    </row>
    <row r="18" spans="15:17" x14ac:dyDescent="0.55000000000000004">
      <c r="O18" s="3"/>
      <c r="Q1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O12" sqref="O12:Q12"/>
    </sheetView>
  </sheetViews>
  <sheetFormatPr defaultRowHeight="24" x14ac:dyDescent="0.55000000000000004"/>
  <cols>
    <col min="1" max="1" width="30.7109375" style="6" bestFit="1" customWidth="1"/>
    <col min="2" max="2" width="1" style="6" customWidth="1"/>
    <col min="3" max="3" width="20.5703125" style="6" bestFit="1" customWidth="1"/>
    <col min="4" max="4" width="1" style="6" customWidth="1"/>
    <col min="5" max="5" width="22.42578125" style="6" bestFit="1" customWidth="1"/>
    <col min="6" max="6" width="1" style="6" customWidth="1"/>
    <col min="7" max="7" width="15.85546875" style="6" bestFit="1" customWidth="1"/>
    <col min="8" max="8" width="1" style="6" customWidth="1"/>
    <col min="9" max="9" width="17.28515625" style="6" bestFit="1" customWidth="1"/>
    <col min="10" max="10" width="1" style="6" customWidth="1"/>
    <col min="11" max="11" width="24.85546875" style="6" bestFit="1" customWidth="1"/>
    <col min="12" max="12" width="1" style="6" customWidth="1"/>
    <col min="13" max="13" width="20.5703125" style="6" bestFit="1" customWidth="1"/>
    <col min="14" max="14" width="1" style="6" customWidth="1"/>
    <col min="15" max="15" width="22.42578125" style="6" bestFit="1" customWidth="1"/>
    <col min="16" max="16" width="1" style="6" customWidth="1"/>
    <col min="17" max="17" width="17.28515625" style="6" bestFit="1" customWidth="1"/>
    <col min="18" max="18" width="1" style="6" customWidth="1"/>
    <col min="19" max="19" width="18.140625" style="6" bestFit="1" customWidth="1"/>
    <col min="20" max="20" width="1" style="6" customWidth="1"/>
    <col min="21" max="21" width="24.85546875" style="6" bestFit="1" customWidth="1"/>
    <col min="22" max="22" width="1" style="6" customWidth="1"/>
    <col min="23" max="23" width="9.140625" style="6" customWidth="1"/>
    <col min="24" max="16384" width="9.140625" style="6"/>
  </cols>
  <sheetData>
    <row r="2" spans="1:21" ht="24.75" x14ac:dyDescent="0.5500000000000000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4.75" x14ac:dyDescent="0.55000000000000004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4.75" x14ac:dyDescent="0.5500000000000000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6" spans="1:21" ht="24.75" x14ac:dyDescent="0.55000000000000004">
      <c r="A6" s="35" t="s">
        <v>3</v>
      </c>
      <c r="C6" s="34" t="s">
        <v>52</v>
      </c>
      <c r="D6" s="34" t="s">
        <v>52</v>
      </c>
      <c r="E6" s="34" t="s">
        <v>52</v>
      </c>
      <c r="F6" s="34" t="s">
        <v>52</v>
      </c>
      <c r="G6" s="34" t="s">
        <v>52</v>
      </c>
      <c r="H6" s="34" t="s">
        <v>52</v>
      </c>
      <c r="I6" s="34" t="s">
        <v>52</v>
      </c>
      <c r="J6" s="34" t="s">
        <v>52</v>
      </c>
      <c r="K6" s="34" t="s">
        <v>52</v>
      </c>
      <c r="M6" s="34" t="s">
        <v>53</v>
      </c>
      <c r="N6" s="34" t="s">
        <v>53</v>
      </c>
      <c r="O6" s="34" t="s">
        <v>53</v>
      </c>
      <c r="P6" s="34" t="s">
        <v>53</v>
      </c>
      <c r="Q6" s="34" t="s">
        <v>53</v>
      </c>
      <c r="R6" s="34" t="s">
        <v>53</v>
      </c>
      <c r="S6" s="34" t="s">
        <v>53</v>
      </c>
      <c r="T6" s="34" t="s">
        <v>53</v>
      </c>
      <c r="U6" s="34" t="s">
        <v>53</v>
      </c>
    </row>
    <row r="7" spans="1:21" ht="24.75" x14ac:dyDescent="0.55000000000000004">
      <c r="A7" s="34" t="s">
        <v>3</v>
      </c>
      <c r="C7" s="34" t="s">
        <v>67</v>
      </c>
      <c r="E7" s="34" t="s">
        <v>68</v>
      </c>
      <c r="G7" s="34" t="s">
        <v>69</v>
      </c>
      <c r="I7" s="34" t="s">
        <v>40</v>
      </c>
      <c r="K7" s="34" t="s">
        <v>70</v>
      </c>
      <c r="M7" s="34" t="s">
        <v>67</v>
      </c>
      <c r="O7" s="34" t="s">
        <v>68</v>
      </c>
      <c r="Q7" s="34" t="s">
        <v>69</v>
      </c>
      <c r="S7" s="34" t="s">
        <v>40</v>
      </c>
      <c r="U7" s="34" t="s">
        <v>70</v>
      </c>
    </row>
    <row r="8" spans="1:21" x14ac:dyDescent="0.55000000000000004">
      <c r="A8" s="27" t="s">
        <v>16</v>
      </c>
      <c r="C8" s="6">
        <v>0</v>
      </c>
      <c r="E8" s="6">
        <v>24821886003</v>
      </c>
      <c r="G8" s="6">
        <v>-55544564</v>
      </c>
      <c r="I8" s="6">
        <v>24766341439</v>
      </c>
      <c r="K8" s="8">
        <v>0.34760723430962559</v>
      </c>
      <c r="M8" s="6">
        <v>0</v>
      </c>
      <c r="O8" s="6">
        <v>-25184755585</v>
      </c>
      <c r="Q8" s="6">
        <v>-1048451935</v>
      </c>
      <c r="S8" s="6">
        <v>-26233207520</v>
      </c>
      <c r="U8" s="8">
        <v>1.6226890887541312</v>
      </c>
    </row>
    <row r="9" spans="1:21" x14ac:dyDescent="0.55000000000000004">
      <c r="A9" s="27" t="s">
        <v>15</v>
      </c>
      <c r="C9" s="6">
        <v>0</v>
      </c>
      <c r="E9" s="6">
        <v>43474688727</v>
      </c>
      <c r="G9" s="6">
        <v>-436815983</v>
      </c>
      <c r="I9" s="6">
        <v>43037872744</v>
      </c>
      <c r="K9" s="8">
        <v>0.60405675791714819</v>
      </c>
      <c r="M9" s="6">
        <v>0</v>
      </c>
      <c r="O9" s="6">
        <v>-62047616002</v>
      </c>
      <c r="Q9" s="6">
        <v>39654234366</v>
      </c>
      <c r="S9" s="6">
        <v>-22393381636</v>
      </c>
      <c r="U9" s="8">
        <v>1.3851716765226252</v>
      </c>
    </row>
    <row r="10" spans="1:21" x14ac:dyDescent="0.55000000000000004">
      <c r="A10" s="27" t="s">
        <v>17</v>
      </c>
      <c r="C10" s="6">
        <v>0</v>
      </c>
      <c r="E10" s="6">
        <v>3564224254</v>
      </c>
      <c r="G10" s="6">
        <v>-120377423</v>
      </c>
      <c r="I10" s="6">
        <v>3443846831</v>
      </c>
      <c r="K10" s="8">
        <v>4.8336007773226219E-2</v>
      </c>
      <c r="M10" s="6">
        <v>0</v>
      </c>
      <c r="O10" s="6">
        <v>-4661923240</v>
      </c>
      <c r="Q10" s="6">
        <v>21162437355</v>
      </c>
      <c r="S10" s="6">
        <v>16500514115</v>
      </c>
      <c r="U10" s="8">
        <v>-1.020660710011569</v>
      </c>
    </row>
    <row r="11" spans="1:21" x14ac:dyDescent="0.55000000000000004">
      <c r="A11" s="27" t="s">
        <v>65</v>
      </c>
      <c r="C11" s="6">
        <v>0</v>
      </c>
      <c r="E11" s="6">
        <v>0</v>
      </c>
      <c r="G11" s="6">
        <v>0</v>
      </c>
      <c r="I11" s="6">
        <v>0</v>
      </c>
      <c r="K11" s="8">
        <v>0</v>
      </c>
      <c r="M11" s="6">
        <v>0</v>
      </c>
      <c r="O11" s="6">
        <v>0</v>
      </c>
      <c r="Q11" s="6">
        <v>15959572350</v>
      </c>
      <c r="S11" s="6">
        <v>15959572350</v>
      </c>
      <c r="U11" s="8">
        <v>-0.98720005526518739</v>
      </c>
    </row>
    <row r="12" spans="1:21" ht="24.75" thickBot="1" x14ac:dyDescent="0.6">
      <c r="A12" s="27"/>
      <c r="C12" s="7">
        <f>SUM(C8:C11)</f>
        <v>0</v>
      </c>
      <c r="E12" s="7">
        <f>SUM(E8:E11)</f>
        <v>71860798984</v>
      </c>
      <c r="G12" s="7">
        <f>SUM(G8:G11)</f>
        <v>-612737970</v>
      </c>
      <c r="I12" s="7">
        <f>SUM(I8:I11)</f>
        <v>71248061014</v>
      </c>
      <c r="K12" s="9">
        <f>SUM(K8:K11)</f>
        <v>1</v>
      </c>
      <c r="M12" s="7">
        <f>SUM(M8:M11)</f>
        <v>0</v>
      </c>
      <c r="O12" s="7">
        <f>SUM(O8:O11)</f>
        <v>-91894294827</v>
      </c>
      <c r="Q12" s="7">
        <f>SUM(Q8:Q11)</f>
        <v>75727792136</v>
      </c>
      <c r="S12" s="7">
        <f>SUM(S8:S11)</f>
        <v>-16166502691</v>
      </c>
      <c r="U12" s="9">
        <f>SUM(U8:U11)</f>
        <v>1.0000000000000002</v>
      </c>
    </row>
    <row r="13" spans="1:21" ht="24.75" thickTop="1" x14ac:dyDescent="0.55000000000000004"/>
    <row r="14" spans="1:21" x14ac:dyDescent="0.55000000000000004">
      <c r="O14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2021-06-28T06:33:41Z</dcterms:created>
  <dcterms:modified xsi:type="dcterms:W3CDTF">2021-06-30T11:22:02Z</dcterms:modified>
</cp:coreProperties>
</file>