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AD181F22-3F5B-4510-8928-E5683524C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9" i="13"/>
  <c r="K8" i="13"/>
  <c r="G9" i="13"/>
  <c r="G8" i="13"/>
  <c r="E9" i="13"/>
  <c r="I9" i="13"/>
  <c r="O11" i="12"/>
  <c r="Q11" i="12"/>
  <c r="M11" i="12"/>
  <c r="K11" i="12"/>
  <c r="I11" i="12"/>
  <c r="G11" i="12"/>
  <c r="E11" i="12"/>
  <c r="C11" i="12"/>
  <c r="U11" i="11"/>
  <c r="U9" i="11"/>
  <c r="U10" i="11"/>
  <c r="U8" i="11"/>
  <c r="K11" i="11"/>
  <c r="K9" i="11"/>
  <c r="K10" i="11"/>
  <c r="K8" i="11"/>
  <c r="C11" i="11" l="1"/>
  <c r="E11" i="11"/>
  <c r="G11" i="11"/>
  <c r="I11" i="11"/>
  <c r="M11" i="11"/>
  <c r="O11" i="11"/>
  <c r="Q11" i="11"/>
  <c r="S11" i="11"/>
  <c r="E12" i="10"/>
  <c r="G12" i="10"/>
  <c r="I12" i="10"/>
  <c r="M12" i="10"/>
  <c r="O12" i="10"/>
  <c r="Q12" i="10"/>
  <c r="L15" i="9"/>
  <c r="E13" i="9"/>
  <c r="G13" i="9"/>
  <c r="I13" i="9"/>
  <c r="M13" i="9"/>
  <c r="O13" i="9"/>
  <c r="Q13" i="9"/>
  <c r="K10" i="7"/>
  <c r="O10" i="7"/>
  <c r="Q10" i="7"/>
  <c r="S10" i="7"/>
  <c r="M10" i="7"/>
  <c r="I10" i="7"/>
  <c r="S11" i="6"/>
  <c r="Q11" i="6"/>
  <c r="O11" i="6"/>
  <c r="M11" i="6"/>
  <c r="K11" i="6"/>
  <c r="AK11" i="3"/>
  <c r="Q11" i="3"/>
  <c r="S11" i="3"/>
  <c r="W11" i="3"/>
  <c r="AA11" i="3"/>
  <c r="AG11" i="3"/>
  <c r="AI11" i="3"/>
  <c r="Y12" i="1"/>
  <c r="E12" i="1"/>
  <c r="G12" i="1"/>
  <c r="K12" i="1"/>
  <c r="O12" i="1"/>
  <c r="U12" i="1"/>
  <c r="W12" i="1"/>
</calcChain>
</file>

<file path=xl/sharedStrings.xml><?xml version="1.0" encoding="utf-8"?>
<sst xmlns="http://schemas.openxmlformats.org/spreadsheetml/2006/main" count="392" uniqueCount="87">
  <si>
    <t>صندوق سرمایه‌گذاری در اوراق بهادار مبتنی بر سکه طلای مفید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</si>
  <si>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</si>
  <si>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</si>
  <si>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</si>
  <si>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</si>
  <si>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</si>
  <si>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</si>
  <si>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</si>
  <si>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</si>
  <si>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</si>
  <si>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</si>
  <si>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</si>
  <si>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</si>
  <si>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</si>
  <si>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</si>
  <si>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صادرات</t>
  </si>
  <si>
    <t>سکه تمام بهارتحویلی 1روزه رفاه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</si>
  <si>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</si>
  <si>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</si>
  <si>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</si>
  <si>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</si>
  <si>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</si>
  <si>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</si>
  <si>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</si>
  <si>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</si>
  <si>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</si>
  <si>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</si>
  <si>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</si>
  <si>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</si>
  <si>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</si>
  <si>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</si>
  <si>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</si>
  <si>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</si>
  <si>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</si>
  <si>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</si>
  <si>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</si>
  <si>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</si>
  <si>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</si>
  <si>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</si>
  <si>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</si>
  <si>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</si>
  <si>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</si>
  <si>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</si>
  <si>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</si>
  <si>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</si>
  <si>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</si>
  <si>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</si>
  <si>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</si>
  <si>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</si>
  <si>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</si>
  <si>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</si>
  <si>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</si>
  <si>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</si>
  <si>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</si>
  <si>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</si>
  <si>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</si>
  <si>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</si>
  <si>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</si>
  <si>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</si>
  <si>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</si>
  <si>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</si>
  <si>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</si>
  <si>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</si>
  <si>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</si>
  <si>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</si>
  <si>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</si>
  <si>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</si>
  <si>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</si>
  <si>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</si>
  <si>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</si>
  <si>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</si>
  <si>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</si>
  <si>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</si>
  <si>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</si>
  <si>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</si>
  <si>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</si>
  <si>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</si>
  <si>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</si>
  <si>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</si>
  <si>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</si>
  <si>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</si>
  <si>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</si>
  <si>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</si>
  <si>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</si>
  <si>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</si>
  <si>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تا پایان ماه</t>
  </si>
  <si>
    <t>از ابتدای سال مالی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</si>
</sst>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%"/>
    <numFmt numFmtId="166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2" fillId="0" borderId="0" xfId="2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39</xdr:row>
      <xdr:rowOff>20090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0D4CF8-1B83-4759-BEE2-1F417CDE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88375" y="0"/>
          <a:ext cx="7159625" cy="744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F5BB-669F-40CA-8822-3285DC576F5C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O16" sqref="O16"/>
    </sheetView>
  </sheetViews>
  <sheetFormatPr defaultRowHeight="21.75" x14ac:dyDescent="0.5"/>
  <cols>
    <col min="1" max="1" width="35.5703125" style="2" bestFit="1" customWidth="1"/>
    <col min="2" max="2" width="1" style="2" customWidth="1"/>
    <col min="3" max="3" width="16.140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2.5703125" style="2" bestFit="1" customWidth="1"/>
    <col min="8" max="8" width="1" style="2" customWidth="1"/>
    <col min="9" max="9" width="14.28515625" style="2" bestFit="1" customWidth="1"/>
    <col min="10" max="10" width="1" style="2" customWidth="1"/>
    <col min="11" max="11" width="16.1406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3.7109375" style="2" bestFit="1" customWidth="1"/>
    <col min="16" max="16" width="1" style="2" customWidth="1"/>
    <col min="17" max="17" width="14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2.5" x14ac:dyDescent="0.5">
      <c r="A6" s="21" t="s">
        <v>57</v>
      </c>
      <c r="C6" s="22" t="s">
        <v>55</v>
      </c>
      <c r="D6" s="22" t="s">
        <v>55</v>
      </c>
      <c r="E6" s="22" t="s">
        <v>55</v>
      </c>
      <c r="F6" s="22" t="s">
        <v>55</v>
      </c>
      <c r="G6" s="22" t="s">
        <v>55</v>
      </c>
      <c r="H6" s="22" t="s">
        <v>55</v>
      </c>
      <c r="I6" s="22" t="s">
        <v>55</v>
      </c>
      <c r="K6" s="22" t="s">
        <v>56</v>
      </c>
      <c r="L6" s="22" t="s">
        <v>56</v>
      </c>
      <c r="M6" s="22" t="s">
        <v>56</v>
      </c>
      <c r="N6" s="22" t="s">
        <v>56</v>
      </c>
      <c r="O6" s="22" t="s">
        <v>56</v>
      </c>
      <c r="P6" s="22" t="s">
        <v>56</v>
      </c>
      <c r="Q6" s="22" t="s">
        <v>56</v>
      </c>
    </row>
    <row r="7" spans="1:17" ht="22.5" x14ac:dyDescent="0.5">
      <c r="A7" s="22" t="s">
        <v>57</v>
      </c>
      <c r="C7" s="22" t="s">
        <v>73</v>
      </c>
      <c r="E7" s="22" t="s">
        <v>70</v>
      </c>
      <c r="G7" s="22" t="s">
        <v>71</v>
      </c>
      <c r="I7" s="22" t="s">
        <v>74</v>
      </c>
      <c r="K7" s="22" t="s">
        <v>73</v>
      </c>
      <c r="M7" s="22" t="s">
        <v>70</v>
      </c>
      <c r="O7" s="22" t="s">
        <v>71</v>
      </c>
      <c r="Q7" s="22" t="s">
        <v>74</v>
      </c>
    </row>
    <row r="8" spans="1:17" x14ac:dyDescent="0.5">
      <c r="A8" s="2" t="s">
        <v>68</v>
      </c>
      <c r="C8" s="5">
        <v>0</v>
      </c>
      <c r="D8" s="5"/>
      <c r="E8" s="5">
        <v>0</v>
      </c>
      <c r="F8" s="5"/>
      <c r="G8" s="5">
        <v>0</v>
      </c>
      <c r="H8" s="5"/>
      <c r="I8" s="5">
        <v>0</v>
      </c>
      <c r="J8" s="5"/>
      <c r="K8" s="5">
        <v>0</v>
      </c>
      <c r="L8" s="5"/>
      <c r="M8" s="5">
        <v>0</v>
      </c>
      <c r="N8" s="5"/>
      <c r="O8" s="5">
        <v>784874230</v>
      </c>
      <c r="P8" s="5"/>
      <c r="Q8" s="5">
        <v>784874230</v>
      </c>
    </row>
    <row r="9" spans="1:17" x14ac:dyDescent="0.5">
      <c r="A9" s="2" t="s">
        <v>31</v>
      </c>
      <c r="C9" s="5">
        <v>236080308</v>
      </c>
      <c r="D9" s="5"/>
      <c r="E9" s="5">
        <v>348162385</v>
      </c>
      <c r="F9" s="5"/>
      <c r="G9" s="5">
        <v>0</v>
      </c>
      <c r="H9" s="5"/>
      <c r="I9" s="5">
        <v>584242693</v>
      </c>
      <c r="J9" s="5"/>
      <c r="K9" s="5">
        <v>977325930</v>
      </c>
      <c r="L9" s="5"/>
      <c r="M9" s="5">
        <v>-499409465</v>
      </c>
      <c r="N9" s="5"/>
      <c r="O9" s="5">
        <v>0</v>
      </c>
      <c r="P9" s="5"/>
      <c r="Q9" s="5">
        <v>477916465</v>
      </c>
    </row>
    <row r="10" spans="1:17" x14ac:dyDescent="0.5">
      <c r="A10" s="2" t="s">
        <v>27</v>
      </c>
      <c r="C10" s="5">
        <v>0</v>
      </c>
      <c r="D10" s="5"/>
      <c r="E10" s="5">
        <v>559898500</v>
      </c>
      <c r="F10" s="5"/>
      <c r="G10" s="5">
        <v>0</v>
      </c>
      <c r="H10" s="5"/>
      <c r="I10" s="5">
        <v>559898500</v>
      </c>
      <c r="J10" s="5"/>
      <c r="K10" s="5">
        <v>0</v>
      </c>
      <c r="L10" s="5"/>
      <c r="M10" s="5">
        <v>767200434</v>
      </c>
      <c r="N10" s="5"/>
      <c r="O10" s="5">
        <v>0</v>
      </c>
      <c r="P10" s="5"/>
      <c r="Q10" s="5">
        <v>767200434</v>
      </c>
    </row>
    <row r="11" spans="1:17" ht="22.5" thickBot="1" x14ac:dyDescent="0.55000000000000004">
      <c r="C11" s="8">
        <f>SUM(C8:C10)</f>
        <v>236080308</v>
      </c>
      <c r="E11" s="8">
        <f>SUM(E8:E10)</f>
        <v>908060885</v>
      </c>
      <c r="G11" s="8">
        <f>SUM(G8:G10)</f>
        <v>0</v>
      </c>
      <c r="I11" s="8">
        <f>SUM(I8:I10)</f>
        <v>1144141193</v>
      </c>
      <c r="K11" s="8">
        <f>SUM(K8:K10)</f>
        <v>977325930</v>
      </c>
      <c r="M11" s="8">
        <f>SUM(M8:M10)</f>
        <v>267790969</v>
      </c>
      <c r="O11" s="8">
        <f>SUM(O8:O10)</f>
        <v>784874230</v>
      </c>
      <c r="Q11" s="8">
        <f>SUM(Q8:Q10)</f>
        <v>2029991129</v>
      </c>
    </row>
    <row r="12" spans="1:17" ht="22.5" thickTop="1" x14ac:dyDescent="0.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1" sqref="E11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13.85546875" style="2" bestFit="1" customWidth="1"/>
    <col min="4" max="4" width="1" style="2" customWidth="1"/>
    <col min="5" max="5" width="31.5703125" style="2" bestFit="1" customWidth="1"/>
    <col min="6" max="6" width="1" style="2" customWidth="1"/>
    <col min="7" max="7" width="27.42578125" style="2" bestFit="1" customWidth="1"/>
    <col min="8" max="8" width="1" style="2" customWidth="1"/>
    <col min="9" max="9" width="31.5703125" style="2" bestFit="1" customWidth="1"/>
    <col min="10" max="10" width="1" style="2" customWidth="1"/>
    <col min="11" max="11" width="27.4257812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2.5" x14ac:dyDescent="0.5">
      <c r="A6" s="22" t="s">
        <v>75</v>
      </c>
      <c r="B6" s="22" t="s">
        <v>75</v>
      </c>
      <c r="C6" s="22" t="s">
        <v>75</v>
      </c>
      <c r="E6" s="22" t="s">
        <v>55</v>
      </c>
      <c r="F6" s="22" t="s">
        <v>55</v>
      </c>
      <c r="G6" s="22" t="s">
        <v>55</v>
      </c>
      <c r="I6" s="22" t="s">
        <v>56</v>
      </c>
      <c r="J6" s="22" t="s">
        <v>56</v>
      </c>
      <c r="K6" s="22" t="s">
        <v>56</v>
      </c>
    </row>
    <row r="7" spans="1:11" ht="22.5" x14ac:dyDescent="0.5">
      <c r="A7" s="22" t="s">
        <v>76</v>
      </c>
      <c r="C7" s="22" t="s">
        <v>37</v>
      </c>
      <c r="E7" s="22" t="s">
        <v>77</v>
      </c>
      <c r="G7" s="22" t="s">
        <v>78</v>
      </c>
      <c r="I7" s="22" t="s">
        <v>77</v>
      </c>
      <c r="K7" s="22" t="s">
        <v>78</v>
      </c>
    </row>
    <row r="8" spans="1:11" x14ac:dyDescent="0.5">
      <c r="A8" s="2" t="s">
        <v>43</v>
      </c>
      <c r="C8" s="2" t="s">
        <v>44</v>
      </c>
      <c r="E8" s="17">
        <v>30197460</v>
      </c>
      <c r="G8" s="18">
        <f>E8/$E$9</f>
        <v>1</v>
      </c>
      <c r="I8" s="17">
        <v>150194217</v>
      </c>
      <c r="K8" s="18">
        <f>I8/$I$9</f>
        <v>1</v>
      </c>
    </row>
    <row r="9" spans="1:11" ht="22.5" thickBot="1" x14ac:dyDescent="0.55000000000000004">
      <c r="E9" s="8">
        <f>SUM(E8)</f>
        <v>30197460</v>
      </c>
      <c r="G9" s="9">
        <f>SUM(G8)</f>
        <v>1</v>
      </c>
      <c r="I9" s="8">
        <f>SUM(I8)</f>
        <v>150194217</v>
      </c>
      <c r="K9" s="9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0"/>
  <sheetViews>
    <sheetView rightToLeft="1" workbookViewId="0">
      <selection activeCell="C8" sqref="C8"/>
    </sheetView>
  </sheetViews>
  <sheetFormatPr defaultRowHeight="21.75" x14ac:dyDescent="0.5"/>
  <cols>
    <col min="1" max="1" width="40.7109375" style="2" bestFit="1" customWidth="1"/>
    <col min="2" max="2" width="1" style="2" customWidth="1"/>
    <col min="3" max="3" width="12.42578125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9.140625" style="2" customWidth="1"/>
    <col min="8" max="8" width="12.42578125" style="2" bestFit="1" customWidth="1"/>
    <col min="9" max="16384" width="9.140625" style="2"/>
  </cols>
  <sheetData>
    <row r="2" spans="1:8" ht="22.5" x14ac:dyDescent="0.5">
      <c r="A2" s="23" t="s">
        <v>0</v>
      </c>
      <c r="B2" s="23"/>
      <c r="C2" s="23"/>
      <c r="D2" s="23"/>
      <c r="E2" s="23"/>
    </row>
    <row r="3" spans="1:8" ht="22.5" x14ac:dyDescent="0.5">
      <c r="A3" s="23" t="s">
        <v>53</v>
      </c>
      <c r="B3" s="23"/>
      <c r="C3" s="23"/>
      <c r="D3" s="23"/>
      <c r="E3" s="23"/>
    </row>
    <row r="4" spans="1:8" ht="22.5" x14ac:dyDescent="0.5">
      <c r="A4" s="23" t="s">
        <v>2</v>
      </c>
      <c r="B4" s="23"/>
      <c r="C4" s="23"/>
      <c r="D4" s="23"/>
      <c r="E4" s="23"/>
    </row>
    <row r="5" spans="1:8" ht="22.5" x14ac:dyDescent="0.5">
      <c r="E5" s="1" t="s">
        <v>86</v>
      </c>
    </row>
    <row r="6" spans="1:8" ht="22.5" x14ac:dyDescent="0.5">
      <c r="A6" s="21" t="s">
        <v>79</v>
      </c>
      <c r="C6" s="22" t="s">
        <v>55</v>
      </c>
      <c r="E6" s="22" t="s">
        <v>85</v>
      </c>
    </row>
    <row r="7" spans="1:8" ht="22.5" x14ac:dyDescent="0.5">
      <c r="A7" s="22" t="s">
        <v>79</v>
      </c>
      <c r="C7" s="22" t="s">
        <v>40</v>
      </c>
      <c r="E7" s="19" t="s">
        <v>40</v>
      </c>
    </row>
    <row r="8" spans="1:8" x14ac:dyDescent="0.5">
      <c r="A8" s="2" t="s">
        <v>80</v>
      </c>
      <c r="C8" s="4">
        <v>186141264</v>
      </c>
      <c r="E8" s="4">
        <v>186141264</v>
      </c>
      <c r="H8" s="4"/>
    </row>
    <row r="9" spans="1:8" ht="23.25" thickBot="1" x14ac:dyDescent="0.6">
      <c r="A9" s="3" t="s">
        <v>62</v>
      </c>
      <c r="C9" s="8">
        <v>186141264</v>
      </c>
      <c r="E9" s="8">
        <v>186141264</v>
      </c>
    </row>
    <row r="10" spans="1:8" ht="22.5" thickTop="1" x14ac:dyDescent="0.5">
      <c r="H10" s="4"/>
    </row>
  </sheetData>
  <mergeCells count="7">
    <mergeCell ref="A4:E4"/>
    <mergeCell ref="A3:E3"/>
    <mergeCell ref="A2:E2"/>
    <mergeCell ref="A6:A7"/>
    <mergeCell ref="C7"/>
    <mergeCell ref="C6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7"/>
  <sheetViews>
    <sheetView rightToLeft="1" workbookViewId="0">
      <selection activeCell="M15" sqref="M15"/>
    </sheetView>
  </sheetViews>
  <sheetFormatPr defaultRowHeight="21.75" x14ac:dyDescent="0.5"/>
  <cols>
    <col min="1" max="1" width="34.28515625" style="2" bestFit="1" customWidth="1"/>
    <col min="2" max="2" width="1" style="2" customWidth="1"/>
    <col min="3" max="3" width="10.14062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9.85546875" style="2" bestFit="1" customWidth="1"/>
    <col min="8" max="8" width="1" style="2" customWidth="1"/>
    <col min="9" max="9" width="6.140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8.42578125" style="2" bestFit="1" customWidth="1"/>
    <col min="14" max="14" width="1" style="2" customWidth="1"/>
    <col min="15" max="15" width="16.5703125" style="2" bestFit="1" customWidth="1"/>
    <col min="16" max="16" width="1" style="2" customWidth="1"/>
    <col min="17" max="17" width="10.140625" style="2" bestFit="1" customWidth="1"/>
    <col min="18" max="18" width="1" style="2" customWidth="1"/>
    <col min="19" max="19" width="10.7109375" style="2" bestFit="1" customWidth="1"/>
    <col min="20" max="20" width="1" style="2" customWidth="1"/>
    <col min="21" max="21" width="18.42578125" style="2" bestFit="1" customWidth="1"/>
    <col min="22" max="22" width="1" style="2" customWidth="1"/>
    <col min="23" max="23" width="19.85546875" style="2" bestFit="1" customWidth="1"/>
    <col min="24" max="24" width="1" style="2" customWidth="1"/>
    <col min="25" max="25" width="30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7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7" ht="22.5" x14ac:dyDescent="0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7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7" ht="22.5" x14ac:dyDescent="0.5">
      <c r="A6" s="21" t="s">
        <v>3</v>
      </c>
      <c r="C6" s="22" t="s">
        <v>84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7" ht="22.5" x14ac:dyDescent="0.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7" ht="22.5" x14ac:dyDescent="0.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7" x14ac:dyDescent="0.5">
      <c r="A9" s="2" t="s">
        <v>15</v>
      </c>
      <c r="C9" s="4">
        <v>794000</v>
      </c>
      <c r="E9" s="4">
        <v>349682537140</v>
      </c>
      <c r="G9" s="4">
        <v>905614565000</v>
      </c>
      <c r="I9" s="4">
        <v>2000</v>
      </c>
      <c r="K9" s="4">
        <v>2340923296</v>
      </c>
      <c r="M9" s="5">
        <v>-38500</v>
      </c>
      <c r="O9" s="4">
        <v>45141109982</v>
      </c>
      <c r="Q9" s="4">
        <v>757500</v>
      </c>
      <c r="S9" s="4">
        <v>1169000</v>
      </c>
      <c r="U9" s="4">
        <v>334997200095</v>
      </c>
      <c r="W9" s="4">
        <v>884410603125</v>
      </c>
      <c r="Y9" s="6">
        <v>0.34263280885992126</v>
      </c>
      <c r="AA9" s="11"/>
    </row>
    <row r="10" spans="1:27" x14ac:dyDescent="0.5">
      <c r="A10" s="2" t="s">
        <v>16</v>
      </c>
      <c r="C10" s="4">
        <v>1282000</v>
      </c>
      <c r="E10" s="4">
        <v>612259685612</v>
      </c>
      <c r="G10" s="4">
        <v>1465183186802.5</v>
      </c>
      <c r="I10" s="4">
        <v>0</v>
      </c>
      <c r="K10" s="4">
        <v>0</v>
      </c>
      <c r="M10" s="5">
        <v>-56500</v>
      </c>
      <c r="O10" s="4">
        <v>66250395139</v>
      </c>
      <c r="Q10" s="4">
        <v>1225500</v>
      </c>
      <c r="S10" s="4">
        <v>1170790</v>
      </c>
      <c r="U10" s="4">
        <v>585276321911</v>
      </c>
      <c r="W10" s="4">
        <v>1433009641068.75</v>
      </c>
      <c r="Y10" s="6">
        <v>0.55516760733966175</v>
      </c>
      <c r="AA10" s="11"/>
    </row>
    <row r="11" spans="1:27" x14ac:dyDescent="0.5">
      <c r="A11" s="2" t="s">
        <v>17</v>
      </c>
      <c r="C11" s="4">
        <v>209000</v>
      </c>
      <c r="E11" s="4">
        <v>131781208515</v>
      </c>
      <c r="G11" s="4">
        <v>238379443761.25</v>
      </c>
      <c r="I11" s="4">
        <v>0</v>
      </c>
      <c r="K11" s="4">
        <v>0</v>
      </c>
      <c r="M11" s="5">
        <v>-41400</v>
      </c>
      <c r="O11" s="4">
        <v>47884430513</v>
      </c>
      <c r="Q11" s="4">
        <v>167600</v>
      </c>
      <c r="S11" s="4">
        <v>1170000</v>
      </c>
      <c r="U11" s="4">
        <v>105677179644</v>
      </c>
      <c r="W11" s="4">
        <v>195846885000</v>
      </c>
      <c r="Y11" s="6">
        <v>7.5873771839584964E-2</v>
      </c>
      <c r="AA11" s="11"/>
    </row>
    <row r="12" spans="1:27" ht="22.5" thickBot="1" x14ac:dyDescent="0.55000000000000004">
      <c r="A12" s="7"/>
      <c r="E12" s="8">
        <f>SUM(E9:E11)</f>
        <v>1093723431267</v>
      </c>
      <c r="G12" s="8">
        <f>SUM(G9:G11)</f>
        <v>2609177195563.75</v>
      </c>
      <c r="K12" s="8">
        <f>SUM(K9:K11)</f>
        <v>2340923296</v>
      </c>
      <c r="O12" s="8">
        <f>SUM(O9:O11)</f>
        <v>159275935634</v>
      </c>
      <c r="U12" s="8">
        <f>SUM(U9:U11)</f>
        <v>1025950701650</v>
      </c>
      <c r="W12" s="8">
        <f>SUM(W9:W11)</f>
        <v>2513267129193.75</v>
      </c>
      <c r="Y12" s="9">
        <f>SUM(Y9:Y11)</f>
        <v>0.97367418803916794</v>
      </c>
    </row>
    <row r="13" spans="1:27" ht="22.5" thickTop="1" x14ac:dyDescent="0.5">
      <c r="G13" s="4"/>
    </row>
    <row r="14" spans="1:27" x14ac:dyDescent="0.5">
      <c r="G14" s="4"/>
      <c r="Y14" s="4"/>
    </row>
    <row r="15" spans="1:27" x14ac:dyDescent="0.5">
      <c r="O15" s="4"/>
      <c r="W15" s="4"/>
    </row>
    <row r="16" spans="1:27" x14ac:dyDescent="0.5">
      <c r="O16" s="4"/>
      <c r="W16" s="4"/>
    </row>
    <row r="17" spans="15:15" x14ac:dyDescent="0.5">
      <c r="O17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3"/>
  <sheetViews>
    <sheetView rightToLeft="1" topLeftCell="F1" workbookViewId="0">
      <selection activeCell="AK13" sqref="AK13"/>
    </sheetView>
  </sheetViews>
  <sheetFormatPr defaultRowHeight="21.75" x14ac:dyDescent="0.5"/>
  <cols>
    <col min="1" max="1" width="35.5703125" style="2" bestFit="1" customWidth="1"/>
    <col min="2" max="2" width="1" style="2" customWidth="1"/>
    <col min="3" max="3" width="21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2.28515625" style="2" bestFit="1" customWidth="1"/>
    <col min="8" max="8" width="1" style="2" customWidth="1"/>
    <col min="9" max="9" width="15" style="2" bestFit="1" customWidth="1"/>
    <col min="10" max="10" width="1" style="2" customWidth="1"/>
    <col min="11" max="11" width="9.140625" style="2" bestFit="1" customWidth="1"/>
    <col min="12" max="12" width="1" style="2" customWidth="1"/>
    <col min="13" max="13" width="9.28515625" style="2" bestFit="1" customWidth="1"/>
    <col min="14" max="14" width="1" style="2" customWidth="1"/>
    <col min="15" max="15" width="7.28515625" style="2" bestFit="1" customWidth="1"/>
    <col min="16" max="16" width="1" style="2" customWidth="1"/>
    <col min="17" max="17" width="18.28515625" style="2" customWidth="1"/>
    <col min="18" max="18" width="1" style="2" customWidth="1"/>
    <col min="19" max="19" width="19.85546875" style="2" bestFit="1" customWidth="1"/>
    <col min="20" max="20" width="1" style="2" customWidth="1"/>
    <col min="21" max="21" width="6" style="2" bestFit="1" customWidth="1"/>
    <col min="22" max="22" width="1" style="2" customWidth="1"/>
    <col min="23" max="23" width="15.140625" style="2" bestFit="1" customWidth="1"/>
    <col min="24" max="24" width="1" style="2" customWidth="1"/>
    <col min="25" max="25" width="6" style="2" bestFit="1" customWidth="1"/>
    <col min="26" max="26" width="1" style="2" customWidth="1"/>
    <col min="27" max="27" width="11.5703125" style="2" bestFit="1" customWidth="1"/>
    <col min="28" max="28" width="1" style="2" customWidth="1"/>
    <col min="29" max="29" width="7.28515625" style="2" bestFit="1" customWidth="1"/>
    <col min="30" max="30" width="1" style="2" customWidth="1"/>
    <col min="31" max="31" width="18.5703125" style="2" bestFit="1" customWidth="1"/>
    <col min="32" max="32" width="1" style="2" customWidth="1"/>
    <col min="33" max="33" width="18.28515625" style="2" customWidth="1"/>
    <col min="34" max="34" width="1" style="2" customWidth="1"/>
    <col min="35" max="35" width="19.85546875" style="2" bestFit="1" customWidth="1"/>
    <col min="36" max="36" width="1" style="2" customWidth="1"/>
    <col min="37" max="37" width="30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9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9" ht="22.5" x14ac:dyDescent="0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9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9" ht="22.5" x14ac:dyDescent="0.5">
      <c r="A6" s="22" t="s">
        <v>19</v>
      </c>
      <c r="B6" s="22" t="s">
        <v>19</v>
      </c>
      <c r="C6" s="22" t="s">
        <v>19</v>
      </c>
      <c r="D6" s="22" t="s">
        <v>19</v>
      </c>
      <c r="E6" s="22" t="s">
        <v>19</v>
      </c>
      <c r="F6" s="22" t="s">
        <v>19</v>
      </c>
      <c r="G6" s="22" t="s">
        <v>19</v>
      </c>
      <c r="H6" s="22" t="s">
        <v>19</v>
      </c>
      <c r="I6" s="22" t="s">
        <v>19</v>
      </c>
      <c r="J6" s="22" t="s">
        <v>19</v>
      </c>
      <c r="K6" s="22" t="s">
        <v>19</v>
      </c>
      <c r="L6" s="22" t="s">
        <v>19</v>
      </c>
      <c r="M6" s="22" t="s">
        <v>19</v>
      </c>
      <c r="O6" s="22" t="s">
        <v>84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9" ht="22.5" x14ac:dyDescent="0.5">
      <c r="A7" s="21" t="s">
        <v>20</v>
      </c>
      <c r="C7" s="21" t="s">
        <v>21</v>
      </c>
      <c r="E7" s="21" t="s">
        <v>22</v>
      </c>
      <c r="G7" s="21" t="s">
        <v>23</v>
      </c>
      <c r="I7" s="21" t="s">
        <v>24</v>
      </c>
      <c r="K7" s="21" t="s">
        <v>25</v>
      </c>
      <c r="M7" s="21" t="s">
        <v>18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26</v>
      </c>
      <c r="AG7" s="21" t="s">
        <v>8</v>
      </c>
      <c r="AI7" s="21" t="s">
        <v>9</v>
      </c>
      <c r="AK7" s="21" t="s">
        <v>13</v>
      </c>
    </row>
    <row r="8" spans="1:39" ht="22.5" x14ac:dyDescent="0.5">
      <c r="A8" s="22" t="s">
        <v>20</v>
      </c>
      <c r="C8" s="22" t="s">
        <v>21</v>
      </c>
      <c r="E8" s="22" t="s">
        <v>22</v>
      </c>
      <c r="G8" s="22" t="s">
        <v>23</v>
      </c>
      <c r="I8" s="22" t="s">
        <v>24</v>
      </c>
      <c r="K8" s="22" t="s">
        <v>25</v>
      </c>
      <c r="M8" s="22" t="s">
        <v>18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26</v>
      </c>
      <c r="AG8" s="22" t="s">
        <v>8</v>
      </c>
      <c r="AI8" s="22" t="s">
        <v>9</v>
      </c>
      <c r="AK8" s="22" t="s">
        <v>13</v>
      </c>
    </row>
    <row r="9" spans="1:39" x14ac:dyDescent="0.5">
      <c r="A9" s="2" t="s">
        <v>27</v>
      </c>
      <c r="C9" s="2" t="s">
        <v>28</v>
      </c>
      <c r="E9" s="2" t="s">
        <v>28</v>
      </c>
      <c r="G9" s="2" t="s">
        <v>29</v>
      </c>
      <c r="I9" s="2" t="s">
        <v>30</v>
      </c>
      <c r="K9" s="4">
        <v>0</v>
      </c>
      <c r="M9" s="4">
        <v>0</v>
      </c>
      <c r="O9" s="4">
        <v>40000</v>
      </c>
      <c r="Q9" s="4">
        <v>32586753066</v>
      </c>
      <c r="S9" s="4">
        <v>32794055000</v>
      </c>
      <c r="U9" s="4">
        <v>0</v>
      </c>
      <c r="W9" s="4">
        <v>0</v>
      </c>
      <c r="Y9" s="4">
        <v>0</v>
      </c>
      <c r="AA9" s="4">
        <v>0</v>
      </c>
      <c r="AC9" s="4">
        <v>40000</v>
      </c>
      <c r="AE9" s="4">
        <v>834000</v>
      </c>
      <c r="AG9" s="4">
        <v>32586753066</v>
      </c>
      <c r="AI9" s="4">
        <v>33353953500</v>
      </c>
      <c r="AK9" s="6">
        <v>1.2921779469748148E-2</v>
      </c>
      <c r="AM9" s="20"/>
    </row>
    <row r="10" spans="1:39" x14ac:dyDescent="0.5">
      <c r="A10" s="2" t="s">
        <v>31</v>
      </c>
      <c r="C10" s="2" t="s">
        <v>28</v>
      </c>
      <c r="E10" s="2" t="s">
        <v>28</v>
      </c>
      <c r="G10" s="2" t="s">
        <v>32</v>
      </c>
      <c r="I10" s="2" t="s">
        <v>33</v>
      </c>
      <c r="K10" s="4">
        <v>16</v>
      </c>
      <c r="M10" s="4">
        <v>16</v>
      </c>
      <c r="O10" s="4">
        <v>18500</v>
      </c>
      <c r="Q10" s="4">
        <v>17135873507</v>
      </c>
      <c r="S10" s="4">
        <v>17408618615</v>
      </c>
      <c r="U10" s="4">
        <v>0</v>
      </c>
      <c r="W10" s="4">
        <v>0</v>
      </c>
      <c r="Y10" s="4">
        <v>0</v>
      </c>
      <c r="AA10" s="4">
        <v>0</v>
      </c>
      <c r="AC10" s="4">
        <v>18500</v>
      </c>
      <c r="AE10" s="4">
        <v>960000</v>
      </c>
      <c r="AG10" s="4">
        <v>17135873507</v>
      </c>
      <c r="AI10" s="4">
        <v>17756781000</v>
      </c>
      <c r="AK10" s="6">
        <v>6.8792207249018912E-3</v>
      </c>
      <c r="AM10" s="20"/>
    </row>
    <row r="11" spans="1:39" ht="22.5" thickBot="1" x14ac:dyDescent="0.55000000000000004">
      <c r="Q11" s="8">
        <f>SUM(Q9:Q10)</f>
        <v>49722626573</v>
      </c>
      <c r="S11" s="8">
        <f>SUM(S9:S10)</f>
        <v>50202673615</v>
      </c>
      <c r="W11" s="8">
        <f>SUM(W9:W10)</f>
        <v>0</v>
      </c>
      <c r="AA11" s="8">
        <f>SUM(AA9:AA10)</f>
        <v>0</v>
      </c>
      <c r="AG11" s="8">
        <f>SUM(AG9:AG10)</f>
        <v>49722626573</v>
      </c>
      <c r="AI11" s="8">
        <f>SUM(AI9:AI10)</f>
        <v>51110734500</v>
      </c>
      <c r="AK11" s="9">
        <f>SUM(AK9:AK10)</f>
        <v>1.9801000194650038E-2</v>
      </c>
    </row>
    <row r="12" spans="1:39" ht="22.5" thickTop="1" x14ac:dyDescent="0.5">
      <c r="Q12" s="4"/>
      <c r="S12" s="4"/>
      <c r="AG12" s="4"/>
      <c r="AI12" s="4"/>
    </row>
    <row r="13" spans="1:39" x14ac:dyDescent="0.5">
      <c r="Q13" s="4"/>
      <c r="R13" s="4"/>
      <c r="S13" s="4"/>
      <c r="AK13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5"/>
  <sheetViews>
    <sheetView rightToLeft="1" workbookViewId="0">
      <selection activeCell="I21" sqref="I21"/>
    </sheetView>
  </sheetViews>
  <sheetFormatPr defaultRowHeight="21.75" x14ac:dyDescent="0.5"/>
  <cols>
    <col min="1" max="1" width="28.7109375" style="2" bestFit="1" customWidth="1"/>
    <col min="2" max="2" width="1" style="2" customWidth="1"/>
    <col min="3" max="3" width="23.140625" style="2" bestFit="1" customWidth="1"/>
    <col min="4" max="4" width="1" style="2" customWidth="1"/>
    <col min="5" max="5" width="14.85546875" style="2" customWidth="1"/>
    <col min="6" max="6" width="1" style="2" customWidth="1"/>
    <col min="7" max="7" width="12" style="2" bestFit="1" customWidth="1"/>
    <col min="8" max="8" width="1" style="2" customWidth="1"/>
    <col min="9" max="9" width="9.140625" style="2" bestFit="1" customWidth="1"/>
    <col min="10" max="10" width="1" style="2" customWidth="1"/>
    <col min="11" max="11" width="17.85546875" style="2" customWidth="1"/>
    <col min="12" max="12" width="1" style="2" customWidth="1"/>
    <col min="13" max="13" width="17.85546875" style="2" customWidth="1"/>
    <col min="14" max="14" width="1" style="2" customWidth="1"/>
    <col min="15" max="15" width="16.5703125" style="2" bestFit="1" customWidth="1"/>
    <col min="16" max="16" width="1" style="2" customWidth="1"/>
    <col min="17" max="17" width="15.42578125" style="2" customWidth="1"/>
    <col min="18" max="18" width="1" style="2" customWidth="1"/>
    <col min="19" max="19" width="20.425781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2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2" ht="22.5" x14ac:dyDescent="0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2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22" ht="22.5" x14ac:dyDescent="0.5">
      <c r="A6" s="21" t="s">
        <v>35</v>
      </c>
      <c r="C6" s="22" t="s">
        <v>36</v>
      </c>
      <c r="D6" s="22" t="s">
        <v>36</v>
      </c>
      <c r="E6" s="22" t="s">
        <v>36</v>
      </c>
      <c r="F6" s="22" t="s">
        <v>36</v>
      </c>
      <c r="G6" s="22" t="s">
        <v>36</v>
      </c>
      <c r="H6" s="22" t="s">
        <v>36</v>
      </c>
      <c r="I6" s="22" t="s">
        <v>36</v>
      </c>
      <c r="K6" s="22" t="s">
        <v>84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22" ht="22.5" x14ac:dyDescent="0.5">
      <c r="A7" s="22" t="s">
        <v>35</v>
      </c>
      <c r="C7" s="22" t="s">
        <v>37</v>
      </c>
      <c r="E7" s="22" t="s">
        <v>38</v>
      </c>
      <c r="G7" s="22" t="s">
        <v>39</v>
      </c>
      <c r="I7" s="22" t="s">
        <v>25</v>
      </c>
      <c r="K7" s="22" t="s">
        <v>40</v>
      </c>
      <c r="M7" s="22" t="s">
        <v>41</v>
      </c>
      <c r="O7" s="22" t="s">
        <v>42</v>
      </c>
      <c r="Q7" s="22" t="s">
        <v>40</v>
      </c>
      <c r="S7" s="22" t="s">
        <v>34</v>
      </c>
    </row>
    <row r="8" spans="1:22" x14ac:dyDescent="0.5">
      <c r="A8" s="2" t="s">
        <v>43</v>
      </c>
      <c r="C8" s="2" t="s">
        <v>44</v>
      </c>
      <c r="E8" s="2" t="s">
        <v>45</v>
      </c>
      <c r="G8" s="2" t="s">
        <v>46</v>
      </c>
      <c r="I8" s="2">
        <v>8</v>
      </c>
      <c r="K8" s="4">
        <v>17778766501</v>
      </c>
      <c r="M8" s="4">
        <v>151712947460</v>
      </c>
      <c r="O8" s="4">
        <v>161549093755</v>
      </c>
      <c r="Q8" s="4">
        <v>7942620206</v>
      </c>
      <c r="S8" s="11">
        <v>2.6204298723517855E-3</v>
      </c>
      <c r="V8" s="12"/>
    </row>
    <row r="9" spans="1:22" x14ac:dyDescent="0.5">
      <c r="A9" s="2" t="s">
        <v>43</v>
      </c>
      <c r="C9" s="2" t="s">
        <v>47</v>
      </c>
      <c r="E9" s="2" t="s">
        <v>48</v>
      </c>
      <c r="G9" s="2" t="s">
        <v>49</v>
      </c>
      <c r="I9" s="2">
        <v>0</v>
      </c>
      <c r="K9" s="4">
        <v>500000</v>
      </c>
      <c r="M9" s="4">
        <v>0</v>
      </c>
      <c r="O9" s="4">
        <v>0</v>
      </c>
      <c r="Q9" s="4">
        <v>500000</v>
      </c>
      <c r="S9" s="11">
        <v>1.6496003865149343E-7</v>
      </c>
    </row>
    <row r="10" spans="1:22" x14ac:dyDescent="0.5">
      <c r="A10" s="2" t="s">
        <v>50</v>
      </c>
      <c r="C10" s="2" t="s">
        <v>51</v>
      </c>
      <c r="E10" s="2" t="s">
        <v>45</v>
      </c>
      <c r="G10" s="2" t="s">
        <v>52</v>
      </c>
      <c r="I10" s="2">
        <v>8</v>
      </c>
      <c r="K10" s="4">
        <v>480000</v>
      </c>
      <c r="M10" s="4">
        <v>0</v>
      </c>
      <c r="O10" s="4">
        <v>0</v>
      </c>
      <c r="Q10" s="4">
        <v>480000</v>
      </c>
      <c r="S10" s="11">
        <v>1.5836163710543369E-7</v>
      </c>
    </row>
    <row r="11" spans="1:22" ht="22.5" thickBot="1" x14ac:dyDescent="0.55000000000000004">
      <c r="K11" s="8">
        <f>SUM(K8:K10)</f>
        <v>17779746501</v>
      </c>
      <c r="M11" s="8">
        <f>SUM(M8:M10)</f>
        <v>151712947460</v>
      </c>
      <c r="O11" s="8">
        <f>SUM(O8:O10)</f>
        <v>161549093755</v>
      </c>
      <c r="Q11" s="8">
        <f>SUM(Q8:Q10)</f>
        <v>7943600206</v>
      </c>
      <c r="S11" s="9">
        <f>SUM(S8:S10)</f>
        <v>2.6207531940275423E-3</v>
      </c>
    </row>
    <row r="12" spans="1:22" ht="22.5" thickTop="1" x14ac:dyDescent="0.5"/>
    <row r="13" spans="1:22" x14ac:dyDescent="0.5">
      <c r="Q13" s="4"/>
      <c r="S13" s="4"/>
    </row>
    <row r="14" spans="1:22" x14ac:dyDescent="0.5">
      <c r="Q14" s="4"/>
    </row>
    <row r="15" spans="1:22" x14ac:dyDescent="0.5">
      <c r="Q15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G19" sqref="G19"/>
    </sheetView>
  </sheetViews>
  <sheetFormatPr defaultRowHeight="21.75" x14ac:dyDescent="0.5"/>
  <cols>
    <col min="1" max="1" width="28" style="2" bestFit="1" customWidth="1"/>
    <col min="2" max="2" width="1" style="2" customWidth="1"/>
    <col min="3" max="3" width="15.4257812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30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9" ht="22.5" x14ac:dyDescent="0.5">
      <c r="A2" s="23" t="s">
        <v>0</v>
      </c>
      <c r="B2" s="23"/>
      <c r="C2" s="23"/>
      <c r="D2" s="23"/>
      <c r="E2" s="23"/>
      <c r="F2" s="23"/>
      <c r="G2" s="23"/>
    </row>
    <row r="3" spans="1:9" ht="22.5" x14ac:dyDescent="0.5">
      <c r="A3" s="23" t="s">
        <v>53</v>
      </c>
      <c r="B3" s="23"/>
      <c r="C3" s="23"/>
      <c r="D3" s="23"/>
      <c r="E3" s="23"/>
      <c r="F3" s="23"/>
      <c r="G3" s="23"/>
    </row>
    <row r="4" spans="1:9" ht="22.5" x14ac:dyDescent="0.5">
      <c r="A4" s="23" t="s">
        <v>2</v>
      </c>
      <c r="B4" s="23"/>
      <c r="C4" s="23"/>
      <c r="D4" s="23"/>
      <c r="E4" s="23"/>
      <c r="F4" s="23"/>
      <c r="G4" s="23"/>
    </row>
    <row r="6" spans="1:9" ht="22.5" x14ac:dyDescent="0.5">
      <c r="A6" s="22" t="s">
        <v>57</v>
      </c>
      <c r="C6" s="22" t="s">
        <v>40</v>
      </c>
      <c r="E6" s="22" t="s">
        <v>72</v>
      </c>
      <c r="G6" s="22" t="s">
        <v>13</v>
      </c>
    </row>
    <row r="7" spans="1:9" x14ac:dyDescent="0.5">
      <c r="A7" s="2" t="s">
        <v>81</v>
      </c>
      <c r="C7" s="4">
        <v>61024945968</v>
      </c>
      <c r="E7" s="11">
        <f>C7/$C$11</f>
        <v>0.97819234384152665</v>
      </c>
      <c r="G7" s="11">
        <v>2.0133354891173155E-2</v>
      </c>
      <c r="I7" s="11"/>
    </row>
    <row r="8" spans="1:9" x14ac:dyDescent="0.5">
      <c r="A8" s="2" t="s">
        <v>82</v>
      </c>
      <c r="C8" s="4">
        <v>1144141193</v>
      </c>
      <c r="E8" s="11">
        <f t="shared" ref="E8:E10" si="0">C8/$C$11</f>
        <v>1.8339879495398271E-2</v>
      </c>
      <c r="G8" s="11">
        <v>3.7747515084009161E-4</v>
      </c>
    </row>
    <row r="9" spans="1:9" x14ac:dyDescent="0.5">
      <c r="A9" s="2" t="s">
        <v>83</v>
      </c>
      <c r="C9" s="4">
        <v>30197460</v>
      </c>
      <c r="E9" s="11">
        <f t="shared" si="0"/>
        <v>4.8404670757021636E-4</v>
      </c>
      <c r="G9" s="11">
        <v>9.9627483375538526E-6</v>
      </c>
    </row>
    <row r="10" spans="1:9" x14ac:dyDescent="0.5">
      <c r="A10" s="2" t="s">
        <v>79</v>
      </c>
      <c r="C10" s="4">
        <v>186141264</v>
      </c>
      <c r="E10" s="11">
        <f t="shared" si="0"/>
        <v>2.9837299555048151E-3</v>
      </c>
      <c r="G10" s="11">
        <v>6.1411740208155687E-5</v>
      </c>
    </row>
    <row r="11" spans="1:9" ht="23.25" thickBot="1" x14ac:dyDescent="0.6">
      <c r="A11" s="3"/>
      <c r="C11" s="8">
        <f>SUM(C7:C10)</f>
        <v>62385425885</v>
      </c>
      <c r="E11" s="10">
        <f>SUM(E7:E10)</f>
        <v>0.99999999999999989</v>
      </c>
      <c r="G11" s="9">
        <f>SUM(G7:G10)</f>
        <v>2.0582204530558958E-2</v>
      </c>
    </row>
    <row r="12" spans="1:9" ht="22.5" thickTop="1" x14ac:dyDescent="0.5">
      <c r="G12" s="4"/>
    </row>
    <row r="13" spans="1:9" x14ac:dyDescent="0.5">
      <c r="G13" s="4"/>
    </row>
    <row r="14" spans="1:9" x14ac:dyDescent="0.5">
      <c r="G14" s="4"/>
    </row>
    <row r="15" spans="1:9" x14ac:dyDescent="0.5">
      <c r="G15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M20" sqref="M20"/>
    </sheetView>
  </sheetViews>
  <sheetFormatPr defaultRowHeight="21.75" x14ac:dyDescent="0.5"/>
  <cols>
    <col min="1" max="1" width="34.5703125" style="2" bestFit="1" customWidth="1"/>
    <col min="2" max="2" width="1" style="2" customWidth="1"/>
    <col min="3" max="3" width="16" style="2" bestFit="1" customWidth="1"/>
    <col min="4" max="4" width="1" style="2" customWidth="1"/>
    <col min="5" max="5" width="15" style="2" bestFit="1" customWidth="1"/>
    <col min="6" max="6" width="1" style="2" customWidth="1"/>
    <col min="7" max="7" width="9.140625" style="2" bestFit="1" customWidth="1"/>
    <col min="8" max="8" width="1" style="2" customWidth="1"/>
    <col min="9" max="9" width="16.140625" style="2" customWidth="1"/>
    <col min="10" max="10" width="1" style="2" customWidth="1"/>
    <col min="11" max="11" width="11.7109375" style="2" bestFit="1" customWidth="1"/>
    <col min="12" max="12" width="1" style="2" customWidth="1"/>
    <col min="13" max="13" width="18.7109375" style="2" customWidth="1"/>
    <col min="14" max="14" width="1" style="2" customWidth="1"/>
    <col min="15" max="15" width="18.7109375" style="2" customWidth="1"/>
    <col min="16" max="16" width="1" style="2" customWidth="1"/>
    <col min="17" max="17" width="11.7109375" style="2" bestFit="1" customWidth="1"/>
    <col min="18" max="18" width="1" style="2" customWidth="1"/>
    <col min="19" max="19" width="18.710937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 x14ac:dyDescent="0.5">
      <c r="A6" s="22" t="s">
        <v>54</v>
      </c>
      <c r="B6" s="22" t="s">
        <v>54</v>
      </c>
      <c r="C6" s="22" t="s">
        <v>54</v>
      </c>
      <c r="D6" s="22" t="s">
        <v>54</v>
      </c>
      <c r="E6" s="22" t="s">
        <v>54</v>
      </c>
      <c r="F6" s="22" t="s">
        <v>54</v>
      </c>
      <c r="G6" s="22" t="s">
        <v>54</v>
      </c>
      <c r="I6" s="22" t="s">
        <v>55</v>
      </c>
      <c r="J6" s="22" t="s">
        <v>55</v>
      </c>
      <c r="K6" s="22" t="s">
        <v>55</v>
      </c>
      <c r="L6" s="22" t="s">
        <v>55</v>
      </c>
      <c r="M6" s="22" t="s">
        <v>55</v>
      </c>
      <c r="O6" s="22" t="s">
        <v>56</v>
      </c>
      <c r="P6" s="22" t="s">
        <v>56</v>
      </c>
      <c r="Q6" s="22" t="s">
        <v>56</v>
      </c>
      <c r="R6" s="22" t="s">
        <v>56</v>
      </c>
      <c r="S6" s="22" t="s">
        <v>56</v>
      </c>
    </row>
    <row r="7" spans="1:19" ht="22.5" x14ac:dyDescent="0.5">
      <c r="A7" s="22" t="s">
        <v>57</v>
      </c>
      <c r="C7" s="22" t="s">
        <v>58</v>
      </c>
      <c r="E7" s="22" t="s">
        <v>24</v>
      </c>
      <c r="G7" s="22" t="s">
        <v>25</v>
      </c>
      <c r="I7" s="22" t="s">
        <v>59</v>
      </c>
      <c r="K7" s="22" t="s">
        <v>60</v>
      </c>
      <c r="M7" s="22" t="s">
        <v>61</v>
      </c>
      <c r="O7" s="22" t="s">
        <v>59</v>
      </c>
      <c r="Q7" s="22" t="s">
        <v>60</v>
      </c>
      <c r="S7" s="22" t="s">
        <v>61</v>
      </c>
    </row>
    <row r="8" spans="1:19" x14ac:dyDescent="0.5">
      <c r="A8" s="2" t="s">
        <v>31</v>
      </c>
      <c r="C8" s="2" t="s">
        <v>62</v>
      </c>
      <c r="E8" s="2" t="s">
        <v>33</v>
      </c>
      <c r="G8" s="4">
        <v>16</v>
      </c>
      <c r="I8" s="4">
        <v>236080308</v>
      </c>
      <c r="K8" s="2" t="s">
        <v>62</v>
      </c>
      <c r="M8" s="4">
        <v>236080308</v>
      </c>
      <c r="O8" s="4">
        <v>977325930</v>
      </c>
      <c r="Q8" s="2" t="s">
        <v>62</v>
      </c>
      <c r="S8" s="4">
        <v>977325930</v>
      </c>
    </row>
    <row r="9" spans="1:19" x14ac:dyDescent="0.5">
      <c r="A9" s="2" t="s">
        <v>43</v>
      </c>
      <c r="C9" s="4">
        <v>9</v>
      </c>
      <c r="E9" s="2" t="s">
        <v>62</v>
      </c>
      <c r="G9" s="2">
        <v>0</v>
      </c>
      <c r="I9" s="4">
        <v>30197460</v>
      </c>
      <c r="K9" s="4">
        <v>0</v>
      </c>
      <c r="M9" s="4">
        <v>30197460</v>
      </c>
      <c r="O9" s="4">
        <v>150194217</v>
      </c>
      <c r="Q9" s="4">
        <v>0</v>
      </c>
      <c r="S9" s="4">
        <v>150194217</v>
      </c>
    </row>
    <row r="10" spans="1:19" ht="22.5" thickBot="1" x14ac:dyDescent="0.55000000000000004">
      <c r="I10" s="8">
        <f>SUM(I8:I9)</f>
        <v>266277768</v>
      </c>
      <c r="K10" s="8">
        <f>SUM(K8:K9)</f>
        <v>0</v>
      </c>
      <c r="M10" s="8">
        <f>SUM(M8:M9)</f>
        <v>266277768</v>
      </c>
      <c r="O10" s="8">
        <f>SUM(O8:O9)</f>
        <v>1127520147</v>
      </c>
      <c r="Q10" s="8">
        <f>SUM(Q8:Q9)</f>
        <v>0</v>
      </c>
      <c r="S10" s="8">
        <f>SUM(S8:S9)</f>
        <v>1127520147</v>
      </c>
    </row>
    <row r="11" spans="1:19" ht="22.5" thickTop="1" x14ac:dyDescent="0.5"/>
    <row r="12" spans="1:19" x14ac:dyDescent="0.5">
      <c r="I12" s="16"/>
    </row>
    <row r="13" spans="1:19" x14ac:dyDescent="0.5">
      <c r="I13" s="16"/>
    </row>
    <row r="14" spans="1:19" x14ac:dyDescent="0.5">
      <c r="I14" s="7"/>
    </row>
    <row r="15" spans="1:19" x14ac:dyDescent="0.5">
      <c r="I15" s="7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7"/>
  <sheetViews>
    <sheetView rightToLeft="1" workbookViewId="0">
      <selection activeCell="M17" sqref="M17"/>
    </sheetView>
  </sheetViews>
  <sheetFormatPr defaultRowHeight="21.75" x14ac:dyDescent="0.5"/>
  <cols>
    <col min="1" max="1" width="35.5703125" style="2" bestFit="1" customWidth="1"/>
    <col min="2" max="2" width="1" style="2" customWidth="1"/>
    <col min="3" max="3" width="10.140625" style="2" bestFit="1" customWidth="1"/>
    <col min="4" max="4" width="1" style="2" customWidth="1"/>
    <col min="5" max="5" width="24.85546875" style="2" customWidth="1"/>
    <col min="6" max="6" width="1" style="2" customWidth="1"/>
    <col min="7" max="7" width="20.5703125" style="2" customWidth="1"/>
    <col min="8" max="8" width="1" style="2" customWidth="1"/>
    <col min="9" max="9" width="30.28515625" style="2" bestFit="1" customWidth="1"/>
    <col min="10" max="10" width="1" style="2" customWidth="1"/>
    <col min="11" max="11" width="10.140625" style="2" bestFit="1" customWidth="1"/>
    <col min="12" max="12" width="1" style="2" customWidth="1"/>
    <col min="13" max="13" width="19.5703125" style="2" bestFit="1" customWidth="1"/>
    <col min="14" max="14" width="1" style="2" customWidth="1"/>
    <col min="15" max="15" width="19.5703125" style="2" bestFit="1" customWidth="1"/>
    <col min="16" max="16" width="1" style="2" customWidth="1"/>
    <col min="17" max="17" width="30.28515625" style="2" bestFit="1" customWidth="1"/>
    <col min="18" max="18" width="1" style="2" customWidth="1"/>
    <col min="19" max="19" width="16" style="2" bestFit="1" customWidth="1"/>
    <col min="20" max="20" width="17.7109375" style="2" customWidth="1"/>
    <col min="21" max="16384" width="9.140625" style="2"/>
  </cols>
  <sheetData>
    <row r="2" spans="1:20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0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20" ht="22.5" x14ac:dyDescent="0.5">
      <c r="A6" s="21" t="s">
        <v>3</v>
      </c>
      <c r="C6" s="22" t="s">
        <v>55</v>
      </c>
      <c r="D6" s="22" t="s">
        <v>55</v>
      </c>
      <c r="E6" s="22" t="s">
        <v>55</v>
      </c>
      <c r="F6" s="22" t="s">
        <v>55</v>
      </c>
      <c r="G6" s="22" t="s">
        <v>55</v>
      </c>
      <c r="H6" s="22" t="s">
        <v>55</v>
      </c>
      <c r="I6" s="22" t="s">
        <v>55</v>
      </c>
      <c r="K6" s="22" t="s">
        <v>56</v>
      </c>
      <c r="L6" s="22" t="s">
        <v>56</v>
      </c>
      <c r="M6" s="22" t="s">
        <v>56</v>
      </c>
      <c r="N6" s="22" t="s">
        <v>56</v>
      </c>
      <c r="O6" s="22" t="s">
        <v>56</v>
      </c>
      <c r="P6" s="22" t="s">
        <v>56</v>
      </c>
      <c r="Q6" s="22" t="s">
        <v>56</v>
      </c>
    </row>
    <row r="7" spans="1:20" ht="22.5" x14ac:dyDescent="0.5">
      <c r="A7" s="22" t="s">
        <v>3</v>
      </c>
      <c r="C7" s="22" t="s">
        <v>7</v>
      </c>
      <c r="E7" s="22" t="s">
        <v>63</v>
      </c>
      <c r="G7" s="22" t="s">
        <v>64</v>
      </c>
      <c r="I7" s="22" t="s">
        <v>65</v>
      </c>
      <c r="K7" s="22" t="s">
        <v>7</v>
      </c>
      <c r="M7" s="22" t="s">
        <v>63</v>
      </c>
      <c r="O7" s="22" t="s">
        <v>64</v>
      </c>
      <c r="Q7" s="22" t="s">
        <v>65</v>
      </c>
    </row>
    <row r="8" spans="1:20" x14ac:dyDescent="0.5">
      <c r="A8" s="2" t="s">
        <v>15</v>
      </c>
      <c r="C8" s="4">
        <v>757500</v>
      </c>
      <c r="E8" s="5">
        <v>884410603125</v>
      </c>
      <c r="F8" s="5"/>
      <c r="G8" s="5">
        <v>866426694422</v>
      </c>
      <c r="H8" s="5"/>
      <c r="I8" s="5">
        <v>17983908703</v>
      </c>
      <c r="K8" s="4">
        <v>757500</v>
      </c>
      <c r="M8" s="5">
        <v>884410603125</v>
      </c>
      <c r="N8" s="5"/>
      <c r="O8" s="5">
        <v>817102130128</v>
      </c>
      <c r="P8" s="5"/>
      <c r="Q8" s="5">
        <v>67308472997</v>
      </c>
      <c r="S8" s="5"/>
      <c r="T8" s="5"/>
    </row>
    <row r="9" spans="1:20" x14ac:dyDescent="0.5">
      <c r="A9" s="2" t="s">
        <v>16</v>
      </c>
      <c r="C9" s="4">
        <v>1225500</v>
      </c>
      <c r="E9" s="5">
        <v>1433009641068</v>
      </c>
      <c r="F9" s="5"/>
      <c r="G9" s="5">
        <v>1403630421301</v>
      </c>
      <c r="H9" s="5"/>
      <c r="I9" s="5">
        <v>29379219767</v>
      </c>
      <c r="K9" s="4">
        <v>1225500</v>
      </c>
      <c r="M9" s="5">
        <v>1433009641068</v>
      </c>
      <c r="N9" s="5"/>
      <c r="O9" s="5">
        <v>1335105451762</v>
      </c>
      <c r="P9" s="5"/>
      <c r="Q9" s="5">
        <v>97904189306</v>
      </c>
      <c r="S9" s="5"/>
      <c r="T9" s="5"/>
    </row>
    <row r="10" spans="1:20" x14ac:dyDescent="0.5">
      <c r="A10" s="2" t="s">
        <v>17</v>
      </c>
      <c r="C10" s="4">
        <v>167600</v>
      </c>
      <c r="E10" s="5">
        <v>195846885000</v>
      </c>
      <c r="F10" s="5"/>
      <c r="G10" s="5">
        <v>193642121630</v>
      </c>
      <c r="H10" s="5"/>
      <c r="I10" s="5">
        <v>2204763370</v>
      </c>
      <c r="K10" s="4">
        <v>167600</v>
      </c>
      <c r="M10" s="5">
        <v>195846885000</v>
      </c>
      <c r="N10" s="5"/>
      <c r="O10" s="5">
        <v>181120138739</v>
      </c>
      <c r="P10" s="5"/>
      <c r="Q10" s="5">
        <v>14726746261</v>
      </c>
      <c r="S10" s="5"/>
      <c r="T10" s="5"/>
    </row>
    <row r="11" spans="1:20" x14ac:dyDescent="0.5">
      <c r="A11" s="2" t="s">
        <v>66</v>
      </c>
      <c r="C11" s="4">
        <v>18500</v>
      </c>
      <c r="E11" s="5">
        <v>17756781000</v>
      </c>
      <c r="F11" s="5"/>
      <c r="G11" s="5">
        <v>17408618615</v>
      </c>
      <c r="H11" s="5"/>
      <c r="I11" s="5">
        <v>348162385</v>
      </c>
      <c r="K11" s="4">
        <v>18500</v>
      </c>
      <c r="M11" s="5">
        <v>17756781000</v>
      </c>
      <c r="N11" s="5"/>
      <c r="O11" s="5">
        <v>18256190465</v>
      </c>
      <c r="P11" s="5"/>
      <c r="Q11" s="5">
        <v>-499409465</v>
      </c>
      <c r="S11" s="5"/>
      <c r="T11" s="5"/>
    </row>
    <row r="12" spans="1:20" x14ac:dyDescent="0.5">
      <c r="A12" s="2" t="s">
        <v>27</v>
      </c>
      <c r="C12" s="4">
        <v>40000</v>
      </c>
      <c r="E12" s="5">
        <v>33353953500</v>
      </c>
      <c r="F12" s="5"/>
      <c r="G12" s="5">
        <v>32794055000</v>
      </c>
      <c r="H12" s="5"/>
      <c r="I12" s="5">
        <v>559898500</v>
      </c>
      <c r="K12" s="4">
        <v>40000</v>
      </c>
      <c r="M12" s="5">
        <v>33353953500</v>
      </c>
      <c r="N12" s="5"/>
      <c r="O12" s="5">
        <v>32586753066</v>
      </c>
      <c r="P12" s="5"/>
      <c r="Q12" s="5">
        <v>767200434</v>
      </c>
      <c r="S12" s="5"/>
      <c r="T12" s="5"/>
    </row>
    <row r="13" spans="1:20" ht="22.5" thickBot="1" x14ac:dyDescent="0.55000000000000004">
      <c r="E13" s="13">
        <f>SUM(E8:E12)</f>
        <v>2564377863693</v>
      </c>
      <c r="G13" s="13">
        <f>SUM(G8:G12)</f>
        <v>2513901910968</v>
      </c>
      <c r="I13" s="13">
        <f>SUM(I8:I12)</f>
        <v>50475952725</v>
      </c>
      <c r="M13" s="13">
        <f>SUM(M8:M12)</f>
        <v>2564377863693</v>
      </c>
      <c r="O13" s="13">
        <f>SUM(O8:O12)</f>
        <v>2384170664160</v>
      </c>
      <c r="Q13" s="13">
        <f>SUM(Q8:Q12)</f>
        <v>180207199533</v>
      </c>
    </row>
    <row r="14" spans="1:20" ht="22.5" thickTop="1" x14ac:dyDescent="0.5">
      <c r="I14" s="15"/>
      <c r="Q14" s="16"/>
    </row>
    <row r="15" spans="1:20" x14ac:dyDescent="0.5"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ref="L15" si="0">SUM(L8:L10)</f>
        <v>0</v>
      </c>
      <c r="M15" s="4"/>
      <c r="N15" s="4"/>
      <c r="O15" s="4"/>
      <c r="P15" s="4"/>
      <c r="Q15" s="4"/>
    </row>
    <row r="16" spans="1:20" x14ac:dyDescent="0.5">
      <c r="M16" s="4"/>
      <c r="Q16" s="4"/>
    </row>
    <row r="17" spans="13:13" x14ac:dyDescent="0.5">
      <c r="M17" s="4"/>
    </row>
  </sheetData>
  <mergeCells count="14">
    <mergeCell ref="A2:Q2"/>
    <mergeCell ref="A4:Q4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4"/>
  <sheetViews>
    <sheetView rightToLeft="1" workbookViewId="0">
      <selection activeCell="Q7" sqref="Q7:Q10"/>
    </sheetView>
  </sheetViews>
  <sheetFormatPr defaultRowHeight="21.75" x14ac:dyDescent="0.5"/>
  <cols>
    <col min="1" max="1" width="34.28515625" style="2" bestFit="1" customWidth="1"/>
    <col min="2" max="2" width="1" style="2" customWidth="1"/>
    <col min="3" max="3" width="7.28515625" style="2" bestFit="1" customWidth="1"/>
    <col min="4" max="4" width="1" style="2" customWidth="1"/>
    <col min="5" max="5" width="19" style="2" customWidth="1"/>
    <col min="6" max="6" width="1" style="2" customWidth="1"/>
    <col min="7" max="7" width="18.7109375" style="2" customWidth="1"/>
    <col min="8" max="8" width="1" style="2" customWidth="1"/>
    <col min="9" max="9" width="26" style="2" bestFit="1" customWidth="1"/>
    <col min="10" max="10" width="1" style="2" customWidth="1"/>
    <col min="11" max="11" width="8.42578125" style="2" bestFit="1" customWidth="1"/>
    <col min="12" max="12" width="1" style="2" customWidth="1"/>
    <col min="13" max="13" width="20.7109375" style="2" customWidth="1"/>
    <col min="14" max="14" width="1" style="2" customWidth="1"/>
    <col min="15" max="15" width="19.42578125" style="2" customWidth="1"/>
    <col min="16" max="16" width="1" style="2" customWidth="1"/>
    <col min="17" max="17" width="2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2.5" x14ac:dyDescent="0.5">
      <c r="A6" s="21" t="s">
        <v>3</v>
      </c>
      <c r="C6" s="22" t="s">
        <v>55</v>
      </c>
      <c r="D6" s="22" t="s">
        <v>55</v>
      </c>
      <c r="E6" s="22" t="s">
        <v>55</v>
      </c>
      <c r="F6" s="22" t="s">
        <v>55</v>
      </c>
      <c r="G6" s="22" t="s">
        <v>55</v>
      </c>
      <c r="H6" s="22" t="s">
        <v>55</v>
      </c>
      <c r="I6" s="22" t="s">
        <v>55</v>
      </c>
      <c r="K6" s="22" t="s">
        <v>56</v>
      </c>
      <c r="L6" s="22" t="s">
        <v>56</v>
      </c>
      <c r="M6" s="22" t="s">
        <v>56</v>
      </c>
      <c r="N6" s="22" t="s">
        <v>56</v>
      </c>
      <c r="O6" s="22" t="s">
        <v>56</v>
      </c>
      <c r="P6" s="22" t="s">
        <v>56</v>
      </c>
      <c r="Q6" s="22" t="s">
        <v>56</v>
      </c>
    </row>
    <row r="7" spans="1:17" ht="22.5" x14ac:dyDescent="0.5">
      <c r="A7" s="22" t="s">
        <v>3</v>
      </c>
      <c r="C7" s="22" t="s">
        <v>7</v>
      </c>
      <c r="E7" s="22" t="s">
        <v>63</v>
      </c>
      <c r="G7" s="22" t="s">
        <v>64</v>
      </c>
      <c r="I7" s="22" t="s">
        <v>67</v>
      </c>
      <c r="K7" s="22" t="s">
        <v>7</v>
      </c>
      <c r="M7" s="22" t="s">
        <v>63</v>
      </c>
      <c r="O7" s="22" t="s">
        <v>64</v>
      </c>
      <c r="Q7" s="22" t="s">
        <v>67</v>
      </c>
    </row>
    <row r="8" spans="1:17" x14ac:dyDescent="0.5">
      <c r="A8" s="2" t="s">
        <v>15</v>
      </c>
      <c r="C8" s="4">
        <v>38500</v>
      </c>
      <c r="E8" s="4">
        <v>45141109982</v>
      </c>
      <c r="G8" s="4">
        <v>41528793874</v>
      </c>
      <c r="I8" s="4">
        <v>3612316108</v>
      </c>
      <c r="K8" s="4">
        <v>99300</v>
      </c>
      <c r="M8" s="4">
        <v>128952731005</v>
      </c>
      <c r="O8" s="4">
        <v>107107693916</v>
      </c>
      <c r="Q8" s="4">
        <v>21845037089</v>
      </c>
    </row>
    <row r="9" spans="1:17" x14ac:dyDescent="0.5">
      <c r="A9" s="2" t="s">
        <v>16</v>
      </c>
      <c r="C9" s="4">
        <v>56500</v>
      </c>
      <c r="E9" s="4">
        <v>66250395139</v>
      </c>
      <c r="G9" s="4">
        <v>61552765501</v>
      </c>
      <c r="I9" s="4">
        <v>4697629638</v>
      </c>
      <c r="K9" s="4">
        <v>179000</v>
      </c>
      <c r="M9" s="4">
        <v>236074072367</v>
      </c>
      <c r="O9" s="4">
        <v>195017739536</v>
      </c>
      <c r="Q9" s="4">
        <v>41056332831</v>
      </c>
    </row>
    <row r="10" spans="1:17" x14ac:dyDescent="0.5">
      <c r="A10" s="2" t="s">
        <v>17</v>
      </c>
      <c r="C10" s="4">
        <v>41400</v>
      </c>
      <c r="E10" s="4">
        <v>47884430513</v>
      </c>
      <c r="G10" s="4">
        <v>44737322131</v>
      </c>
      <c r="I10" s="4">
        <v>3147108382</v>
      </c>
      <c r="K10" s="4">
        <v>112200</v>
      </c>
      <c r="M10" s="4">
        <v>142555393238</v>
      </c>
      <c r="O10" s="4">
        <v>121254658809</v>
      </c>
      <c r="Q10" s="4">
        <v>21300734429</v>
      </c>
    </row>
    <row r="11" spans="1:17" x14ac:dyDescent="0.5">
      <c r="A11" s="2" t="s">
        <v>68</v>
      </c>
      <c r="C11" s="4">
        <v>0</v>
      </c>
      <c r="E11" s="4">
        <v>0</v>
      </c>
      <c r="G11" s="4">
        <v>0</v>
      </c>
      <c r="I11" s="4">
        <v>0</v>
      </c>
      <c r="K11" s="4">
        <v>30100</v>
      </c>
      <c r="M11" s="4">
        <v>30100000000</v>
      </c>
      <c r="O11" s="4">
        <v>29315125770</v>
      </c>
      <c r="Q11" s="4">
        <v>784874230</v>
      </c>
    </row>
    <row r="12" spans="1:17" ht="22.5" thickBot="1" x14ac:dyDescent="0.55000000000000004">
      <c r="E12" s="8">
        <f>SUM(E8:E11)</f>
        <v>159275935634</v>
      </c>
      <c r="G12" s="8">
        <f>SUM(G8:G11)</f>
        <v>147818881506</v>
      </c>
      <c r="I12" s="8">
        <f>SUM(I8:I11)</f>
        <v>11457054128</v>
      </c>
      <c r="M12" s="8">
        <f>SUM(M8:M11)</f>
        <v>537682196610</v>
      </c>
      <c r="O12" s="8">
        <f>SUM(O8:O11)</f>
        <v>452695218031</v>
      </c>
      <c r="Q12" s="8">
        <f>SUM(Q8:Q11)</f>
        <v>84986978579</v>
      </c>
    </row>
    <row r="13" spans="1:17" ht="22.5" thickTop="1" x14ac:dyDescent="0.5"/>
    <row r="14" spans="1:17" x14ac:dyDescent="0.5">
      <c r="I14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"/>
  <sheetViews>
    <sheetView rightToLeft="1" workbookViewId="0">
      <selection activeCell="O15" sqref="O15"/>
    </sheetView>
  </sheetViews>
  <sheetFormatPr defaultRowHeight="21.75" x14ac:dyDescent="0.5"/>
  <cols>
    <col min="1" max="1" width="34.28515625" style="2" bestFit="1" customWidth="1"/>
    <col min="2" max="2" width="1" style="2" customWidth="1"/>
    <col min="3" max="3" width="16.42578125" style="2" bestFit="1" customWidth="1"/>
    <col min="4" max="4" width="1" style="2" customWidth="1"/>
    <col min="5" max="5" width="19" style="2" customWidth="1"/>
    <col min="6" max="6" width="1" style="2" customWidth="1"/>
    <col min="7" max="7" width="19.85546875" style="2" customWidth="1"/>
    <col min="8" max="8" width="1" style="2" customWidth="1"/>
    <col min="9" max="9" width="19.42578125" style="2" customWidth="1"/>
    <col min="10" max="10" width="1" style="2" customWidth="1"/>
    <col min="11" max="11" width="19.28515625" style="2" bestFit="1" customWidth="1"/>
    <col min="12" max="12" width="1" style="2" customWidth="1"/>
    <col min="13" max="13" width="16.42578125" style="2" bestFit="1" customWidth="1"/>
    <col min="14" max="14" width="1" style="2" customWidth="1"/>
    <col min="15" max="15" width="20.42578125" style="2" customWidth="1"/>
    <col min="16" max="16" width="1" style="2" customWidth="1"/>
    <col min="17" max="17" width="20.42578125" style="2" customWidth="1"/>
    <col min="18" max="18" width="1" style="2" customWidth="1"/>
    <col min="19" max="19" width="20.42578125" style="2" customWidth="1"/>
    <col min="20" max="20" width="1" style="2" customWidth="1"/>
    <col min="21" max="21" width="19.285156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2.5" x14ac:dyDescent="0.5">
      <c r="A3" s="23" t="s">
        <v>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2.5" x14ac:dyDescent="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2.5" x14ac:dyDescent="0.5">
      <c r="A6" s="21" t="s">
        <v>3</v>
      </c>
      <c r="C6" s="22" t="s">
        <v>55</v>
      </c>
      <c r="D6" s="22" t="s">
        <v>55</v>
      </c>
      <c r="E6" s="22" t="s">
        <v>55</v>
      </c>
      <c r="F6" s="22" t="s">
        <v>55</v>
      </c>
      <c r="G6" s="22" t="s">
        <v>55</v>
      </c>
      <c r="H6" s="22" t="s">
        <v>55</v>
      </c>
      <c r="I6" s="22" t="s">
        <v>55</v>
      </c>
      <c r="J6" s="22" t="s">
        <v>55</v>
      </c>
      <c r="K6" s="22" t="s">
        <v>55</v>
      </c>
      <c r="M6" s="22" t="s">
        <v>56</v>
      </c>
      <c r="N6" s="22" t="s">
        <v>56</v>
      </c>
      <c r="O6" s="22" t="s">
        <v>56</v>
      </c>
      <c r="P6" s="22" t="s">
        <v>56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</row>
    <row r="7" spans="1:21" ht="22.5" x14ac:dyDescent="0.5">
      <c r="A7" s="22" t="s">
        <v>3</v>
      </c>
      <c r="C7" s="22" t="s">
        <v>69</v>
      </c>
      <c r="E7" s="22" t="s">
        <v>70</v>
      </c>
      <c r="G7" s="22" t="s">
        <v>71</v>
      </c>
      <c r="I7" s="22" t="s">
        <v>40</v>
      </c>
      <c r="K7" s="22" t="s">
        <v>72</v>
      </c>
      <c r="M7" s="22" t="s">
        <v>69</v>
      </c>
      <c r="O7" s="22" t="s">
        <v>70</v>
      </c>
      <c r="Q7" s="22" t="s">
        <v>71</v>
      </c>
      <c r="S7" s="22" t="s">
        <v>40</v>
      </c>
      <c r="U7" s="22" t="s">
        <v>72</v>
      </c>
    </row>
    <row r="8" spans="1:21" x14ac:dyDescent="0.5">
      <c r="A8" s="2" t="s">
        <v>15</v>
      </c>
      <c r="C8" s="4">
        <v>0</v>
      </c>
      <c r="E8" s="4">
        <v>17983908703</v>
      </c>
      <c r="G8" s="4">
        <v>3612316108</v>
      </c>
      <c r="I8" s="4">
        <v>21596224811</v>
      </c>
      <c r="K8" s="11">
        <f>I8/$I$11</f>
        <v>0.35389174817663149</v>
      </c>
      <c r="M8" s="4">
        <v>0</v>
      </c>
      <c r="O8" s="4">
        <v>67308472997</v>
      </c>
      <c r="Q8" s="4">
        <v>21845037089</v>
      </c>
      <c r="S8" s="4">
        <v>89153510086</v>
      </c>
      <c r="U8" s="11">
        <f>S8/$S$11</f>
        <v>0.33752176665757339</v>
      </c>
    </row>
    <row r="9" spans="1:21" x14ac:dyDescent="0.5">
      <c r="A9" s="2" t="s">
        <v>16</v>
      </c>
      <c r="C9" s="4">
        <v>0</v>
      </c>
      <c r="E9" s="4">
        <v>29379219767</v>
      </c>
      <c r="G9" s="4">
        <v>4697629638</v>
      </c>
      <c r="I9" s="4">
        <v>34076849405</v>
      </c>
      <c r="K9" s="11">
        <f t="shared" ref="K9:K10" si="0">I9/$I$11</f>
        <v>0.55840851416515913</v>
      </c>
      <c r="M9" s="4">
        <v>0</v>
      </c>
      <c r="O9" s="4">
        <v>97904189306</v>
      </c>
      <c r="Q9" s="4">
        <v>41056332831</v>
      </c>
      <c r="S9" s="4">
        <v>138960522137</v>
      </c>
      <c r="U9" s="11">
        <f t="shared" ref="U9:U10" si="1">S9/$S$11</f>
        <v>0.52608361557605399</v>
      </c>
    </row>
    <row r="10" spans="1:21" x14ac:dyDescent="0.5">
      <c r="A10" s="2" t="s">
        <v>17</v>
      </c>
      <c r="C10" s="4">
        <v>0</v>
      </c>
      <c r="E10" s="4">
        <v>2204763370</v>
      </c>
      <c r="G10" s="4">
        <v>3147108382</v>
      </c>
      <c r="I10" s="4">
        <v>5351871752</v>
      </c>
      <c r="K10" s="11">
        <f t="shared" si="0"/>
        <v>8.7699737658209348E-2</v>
      </c>
      <c r="M10" s="4">
        <v>0</v>
      </c>
      <c r="O10" s="4">
        <v>14726746261</v>
      </c>
      <c r="Q10" s="4">
        <v>21300734429</v>
      </c>
      <c r="S10" s="4">
        <v>36027480690</v>
      </c>
      <c r="U10" s="11">
        <f t="shared" si="1"/>
        <v>0.13639461776637257</v>
      </c>
    </row>
    <row r="11" spans="1:21" ht="22.5" thickBot="1" x14ac:dyDescent="0.55000000000000004">
      <c r="C11" s="8">
        <f>SUM(C8:C10)</f>
        <v>0</v>
      </c>
      <c r="E11" s="8">
        <f>SUM(E8:E10)</f>
        <v>49567891840</v>
      </c>
      <c r="G11" s="8">
        <f>SUM(G8:G10)</f>
        <v>11457054128</v>
      </c>
      <c r="I11" s="8">
        <f>SUM(I8:I10)</f>
        <v>61024945968</v>
      </c>
      <c r="K11" s="14">
        <f>SUM(K8:K10)</f>
        <v>1</v>
      </c>
      <c r="M11" s="8">
        <f>SUM(M8:M10)</f>
        <v>0</v>
      </c>
      <c r="O11" s="8">
        <f>SUM(O8:O10)</f>
        <v>179939408564</v>
      </c>
      <c r="Q11" s="8">
        <f>SUM(Q8:Q10)</f>
        <v>84202104349</v>
      </c>
      <c r="S11" s="8">
        <f>SUM(S8:S10)</f>
        <v>264141512913</v>
      </c>
      <c r="U11" s="14">
        <f>SUM(U8:U10)</f>
        <v>1</v>
      </c>
    </row>
    <row r="12" spans="1:21" ht="22.5" thickTop="1" x14ac:dyDescent="0.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2020-12-26T04:38:20Z</dcterms:created>
  <dcterms:modified xsi:type="dcterms:W3CDTF">2020-12-30T14:12:33Z</dcterms:modified>
</cp:coreProperties>
</file>