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مهر99\تارنما\"/>
    </mc:Choice>
  </mc:AlternateContent>
  <xr:revisionPtr revIDLastSave="0" documentId="13_ncr:1_{FA84144C-C5E0-446C-88C1-9DA54686D10D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</sheets>
  <calcPr calcId="191029"/>
</workbook>
</file>

<file path=xl/calcChain.xml><?xml version="1.0" encoding="utf-8"?>
<calcChain xmlns="http://schemas.openxmlformats.org/spreadsheetml/2006/main">
  <c r="Q9" i="10" l="1"/>
  <c r="Q10" i="10"/>
  <c r="Q8" i="10"/>
  <c r="G11" i="15"/>
  <c r="I9" i="10"/>
  <c r="I10" i="10"/>
  <c r="I8" i="10"/>
  <c r="S9" i="11"/>
  <c r="S10" i="11"/>
  <c r="S8" i="11"/>
  <c r="Q9" i="9"/>
  <c r="Q10" i="9"/>
  <c r="Q8" i="9"/>
  <c r="I9" i="11"/>
  <c r="I10" i="11"/>
  <c r="I8" i="11"/>
  <c r="I10" i="9"/>
  <c r="I11" i="9"/>
  <c r="I12" i="9"/>
  <c r="I13" i="9"/>
  <c r="I9" i="9"/>
  <c r="I8" i="9"/>
  <c r="Q11" i="12"/>
  <c r="O11" i="12"/>
  <c r="M11" i="12"/>
  <c r="K11" i="12"/>
  <c r="I11" i="12"/>
  <c r="G11" i="12"/>
  <c r="E11" i="12"/>
  <c r="C11" i="12"/>
  <c r="Q11" i="11"/>
  <c r="O11" i="11"/>
  <c r="M11" i="11"/>
  <c r="G11" i="11"/>
  <c r="E11" i="11"/>
  <c r="C11" i="11"/>
  <c r="O12" i="10"/>
  <c r="M12" i="10"/>
  <c r="G12" i="10"/>
  <c r="E12" i="10"/>
  <c r="O14" i="9"/>
  <c r="M14" i="9"/>
  <c r="G14" i="9"/>
  <c r="E14" i="9"/>
  <c r="S10" i="7"/>
  <c r="Q10" i="7"/>
  <c r="O10" i="7"/>
  <c r="M10" i="7"/>
  <c r="K10" i="7"/>
  <c r="I10" i="7"/>
  <c r="S11" i="6"/>
  <c r="Q11" i="6"/>
  <c r="O11" i="6"/>
  <c r="M11" i="6"/>
  <c r="K11" i="6"/>
  <c r="AK12" i="3"/>
  <c r="AI12" i="3"/>
  <c r="AG12" i="3"/>
  <c r="AA12" i="3"/>
  <c r="W12" i="3"/>
  <c r="S12" i="3"/>
  <c r="Q12" i="3"/>
  <c r="Y12" i="1"/>
  <c r="W12" i="1"/>
  <c r="U12" i="1"/>
  <c r="O12" i="1"/>
  <c r="K12" i="1"/>
  <c r="G12" i="1"/>
  <c r="E12" i="1"/>
  <c r="Q12" i="10" l="1"/>
  <c r="I12" i="10"/>
  <c r="S11" i="11"/>
  <c r="Q14" i="9"/>
  <c r="I11" i="11"/>
  <c r="K10" i="11" s="1"/>
  <c r="I14" i="9"/>
  <c r="K8" i="11" l="1"/>
  <c r="K9" i="11"/>
  <c r="C7" i="15"/>
  <c r="C11" i="15" s="1"/>
  <c r="E10" i="15" s="1"/>
  <c r="U10" i="11"/>
  <c r="U9" i="11"/>
  <c r="U8" i="11"/>
  <c r="U11" i="11" s="1"/>
  <c r="K11" i="11"/>
  <c r="E8" i="15" l="1"/>
  <c r="E9" i="15"/>
  <c r="E7" i="15"/>
  <c r="E11" i="15" s="1"/>
</calcChain>
</file>

<file path=xl/sharedStrings.xml><?xml version="1.0" encoding="utf-8"?>
<sst xmlns="http://schemas.openxmlformats.org/spreadsheetml/2006/main" count="386" uniqueCount="86">
  <si>
    <t>صندوق سرمایه‌گذاری در اوراق بهادار مبتنی بر سکه طلای مفید</t>
  </si>
  <si>
    <t>صورت وضعیت پورتفوی</t>
  </si>
  <si>
    <t>برای ماه منتهی به 1399/07/30</t>
  </si>
  <si>
    <t>نام شرکت</t>
  </si>
  <si>
    <t>1399/06/31</t>
  </si>
  <si>
    <t>تغییرات طی دوره</t>
  </si>
  <si>
    <t>1399/07/30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</si>
  <si>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</si>
  <si>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</si>
  <si>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</si>
  <si>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</si>
  <si>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</si>
  <si>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</si>
  <si>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</si>
  <si>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</si>
  <si>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سكه تمام بهارتحويلي1روزه سامان</t>
  </si>
  <si>
    <t>سکه تمام بهارتحویل1روزه صادرات</t>
  </si>
  <si>
    <t>سکه تمام بهارتحویلی 1روزه رفاه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</si>
  <si>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</si>
  <si>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</si>
  <si>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</si>
  <si>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</si>
  <si>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</si>
  <si>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</si>
  <si>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</si>
  <si>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</si>
  <si>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</si>
  <si>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اسنادخزانه-م3بودجه97-990721</t>
  </si>
  <si>
    <t>بله</t>
  </si>
  <si>
    <t>1397/07/25</t>
  </si>
  <si>
    <t>1399/07/21</t>
  </si>
  <si>
    <t>صكوك اجاره مخابرات-3 ماهه 16%</t>
  </si>
  <si>
    <t>1397/02/30</t>
  </si>
  <si>
    <t>1401/02/30</t>
  </si>
  <si>
    <t>اسنادخزانه-م11بودجه98-001013</t>
  </si>
  <si>
    <t>1398/07/09</t>
  </si>
  <si>
    <t>1400/10/13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</si>
  <si>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</si>
  <si>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</si>
  <si>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</si>
  <si>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</si>
  <si>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</si>
  <si>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</si>
  <si>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</si>
  <si>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</si>
  <si>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</si>
  <si>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</si>
  <si>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</si>
  <si>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</si>
  <si>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</si>
  <si>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8568490232</t>
  </si>
  <si>
    <t>قرض الحسنه</t>
  </si>
  <si>
    <t>1397/11/10</t>
  </si>
  <si>
    <t>بانک پاسارگاد هفت تیر</t>
  </si>
  <si>
    <t>207-8100-16622166-1</t>
  </si>
  <si>
    <t>1399/07/05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</si>
  <si>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</si>
  <si>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</si>
  <si>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</si>
  <si>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</si>
  <si>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</si>
  <si>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</si>
  <si>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</si>
  <si>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</si>
  <si>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</si>
  <si>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</si>
  <si>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</si>
  <si>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</si>
  <si>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</si>
  <si>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صکوک اجاره مخابرات-3 ماهه 16%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</si>
  <si>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</si>
  <si>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</si>
  <si>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</si>
  <si>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</si>
  <si>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</si>
  <si>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</si>
  <si>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</si>
  <si>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</si>
  <si>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</si>
  <si>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</si>
  <si>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</si>
  <si>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</si>
  <si>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</si>
  <si>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</si>
  <si>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</si>
  <si>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1399/07/01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</si>
</sst>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444500</xdr:colOff>
      <xdr:row>38</xdr:row>
      <xdr:rowOff>115326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F87C09-5E0D-4718-8C30-3F20E7581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6567750" y="0"/>
          <a:ext cx="7080250" cy="7354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7465C-9E1D-40E2-A6CC-850A31D9AFD3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2"/>
  <sheetViews>
    <sheetView rightToLeft="1" workbookViewId="0">
      <selection activeCell="M19" sqref="M19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5.85546875" style="1" bestFit="1" customWidth="1"/>
    <col min="16" max="16" width="1" style="1" customWidth="1"/>
    <col min="17" max="17" width="14.855468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2.5" x14ac:dyDescent="0.5">
      <c r="A3" s="12" t="s">
        <v>56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2.5" x14ac:dyDescent="0.5">
      <c r="A6" s="9" t="s">
        <v>60</v>
      </c>
      <c r="C6" s="10" t="s">
        <v>58</v>
      </c>
      <c r="D6" s="10" t="s">
        <v>58</v>
      </c>
      <c r="E6" s="10" t="s">
        <v>58</v>
      </c>
      <c r="F6" s="10" t="s">
        <v>58</v>
      </c>
      <c r="G6" s="10" t="s">
        <v>58</v>
      </c>
      <c r="H6" s="10" t="s">
        <v>58</v>
      </c>
      <c r="I6" s="10" t="s">
        <v>58</v>
      </c>
      <c r="K6" s="10" t="s">
        <v>59</v>
      </c>
      <c r="L6" s="10" t="s">
        <v>59</v>
      </c>
      <c r="M6" s="10" t="s">
        <v>59</v>
      </c>
      <c r="N6" s="10" t="s">
        <v>59</v>
      </c>
      <c r="O6" s="10" t="s">
        <v>59</v>
      </c>
      <c r="P6" s="10" t="s">
        <v>59</v>
      </c>
      <c r="Q6" s="10" t="s">
        <v>59</v>
      </c>
    </row>
    <row r="7" spans="1:17" ht="22.5" x14ac:dyDescent="0.5">
      <c r="A7" s="10" t="s">
        <v>60</v>
      </c>
      <c r="C7" s="13" t="s">
        <v>75</v>
      </c>
      <c r="E7" s="13" t="s">
        <v>72</v>
      </c>
      <c r="G7" s="13" t="s">
        <v>73</v>
      </c>
      <c r="I7" s="13" t="s">
        <v>76</v>
      </c>
      <c r="K7" s="13" t="s">
        <v>75</v>
      </c>
      <c r="M7" s="13" t="s">
        <v>72</v>
      </c>
      <c r="O7" s="13" t="s">
        <v>73</v>
      </c>
      <c r="Q7" s="13" t="s">
        <v>76</v>
      </c>
    </row>
    <row r="8" spans="1:17" x14ac:dyDescent="0.5">
      <c r="A8" s="1" t="s">
        <v>27</v>
      </c>
      <c r="C8" s="2">
        <v>0</v>
      </c>
      <c r="E8" s="2">
        <v>-478473161</v>
      </c>
      <c r="G8" s="2">
        <v>784874230</v>
      </c>
      <c r="I8" s="2">
        <v>306401069</v>
      </c>
      <c r="K8" s="2">
        <v>0</v>
      </c>
      <c r="M8" s="2">
        <v>0</v>
      </c>
      <c r="O8" s="2">
        <v>784874230</v>
      </c>
      <c r="Q8" s="2">
        <v>784874230</v>
      </c>
    </row>
    <row r="9" spans="1:17" x14ac:dyDescent="0.5">
      <c r="A9" s="1" t="s">
        <v>31</v>
      </c>
      <c r="C9" s="2">
        <v>-238785858</v>
      </c>
      <c r="E9" s="2">
        <v>-832349108</v>
      </c>
      <c r="G9" s="2">
        <v>0</v>
      </c>
      <c r="I9" s="2">
        <v>-1071134966</v>
      </c>
      <c r="K9" s="2">
        <v>-3011388</v>
      </c>
      <c r="M9" s="2">
        <v>-684375933</v>
      </c>
      <c r="O9" s="2">
        <v>0</v>
      </c>
      <c r="Q9" s="2">
        <v>-687387321</v>
      </c>
    </row>
    <row r="10" spans="1:17" x14ac:dyDescent="0.5">
      <c r="A10" s="1" t="s">
        <v>34</v>
      </c>
      <c r="C10" s="2">
        <v>0</v>
      </c>
      <c r="E10" s="2">
        <v>-132476470</v>
      </c>
      <c r="G10" s="2">
        <v>0</v>
      </c>
      <c r="I10" s="2">
        <v>-132476470</v>
      </c>
      <c r="K10" s="2">
        <v>0</v>
      </c>
      <c r="M10" s="2">
        <v>-132476470</v>
      </c>
      <c r="O10" s="2">
        <v>0</v>
      </c>
      <c r="Q10" s="2">
        <v>-132476470</v>
      </c>
    </row>
    <row r="11" spans="1:17" ht="22.5" thickBot="1" x14ac:dyDescent="0.55000000000000004">
      <c r="C11" s="3">
        <f>SUM(C8:C10)</f>
        <v>-238785858</v>
      </c>
      <c r="E11" s="3">
        <f>SUM(E8:E10)</f>
        <v>-1443298739</v>
      </c>
      <c r="G11" s="3">
        <f>SUM(G8:G10)</f>
        <v>784874230</v>
      </c>
      <c r="I11" s="3">
        <f>SUM(I8:I10)</f>
        <v>-897210367</v>
      </c>
      <c r="K11" s="3">
        <f>SUM(K8:K10)</f>
        <v>-3011388</v>
      </c>
      <c r="M11" s="3">
        <f>SUM(M8:M10)</f>
        <v>-816852403</v>
      </c>
      <c r="O11" s="3">
        <f>SUM(O8:O10)</f>
        <v>784874230</v>
      </c>
      <c r="Q11" s="3">
        <f>SUM(Q8:Q10)</f>
        <v>-34989561</v>
      </c>
    </row>
    <row r="12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8"/>
  <sheetViews>
    <sheetView rightToLeft="1" workbookViewId="0">
      <selection activeCell="K9" sqref="K9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2.5" x14ac:dyDescent="0.5">
      <c r="A3" s="12" t="s">
        <v>56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11" ht="22.5" x14ac:dyDescent="0.5">
      <c r="A6" s="10" t="s">
        <v>77</v>
      </c>
      <c r="B6" s="10" t="s">
        <v>77</v>
      </c>
      <c r="C6" s="10" t="s">
        <v>77</v>
      </c>
      <c r="E6" s="10" t="s">
        <v>58</v>
      </c>
      <c r="F6" s="10" t="s">
        <v>58</v>
      </c>
      <c r="G6" s="10" t="s">
        <v>58</v>
      </c>
      <c r="I6" s="10" t="s">
        <v>59</v>
      </c>
      <c r="J6" s="10" t="s">
        <v>59</v>
      </c>
      <c r="K6" s="10" t="s">
        <v>59</v>
      </c>
    </row>
    <row r="7" spans="1:11" ht="22.5" x14ac:dyDescent="0.5">
      <c r="A7" s="13" t="s">
        <v>78</v>
      </c>
      <c r="C7" s="13" t="s">
        <v>40</v>
      </c>
      <c r="E7" s="13" t="s">
        <v>79</v>
      </c>
      <c r="G7" s="13" t="s">
        <v>80</v>
      </c>
      <c r="I7" s="13" t="s">
        <v>79</v>
      </c>
      <c r="K7" s="13" t="s">
        <v>80</v>
      </c>
    </row>
    <row r="8" spans="1:11" x14ac:dyDescent="0.5">
      <c r="A8" s="1" t="s">
        <v>46</v>
      </c>
      <c r="C8" s="1" t="s">
        <v>47</v>
      </c>
      <c r="E8" s="2">
        <v>43656890</v>
      </c>
      <c r="G8" s="1">
        <v>100</v>
      </c>
      <c r="I8" s="2">
        <v>96783763</v>
      </c>
      <c r="K8" s="1">
        <v>100</v>
      </c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6"/>
  <sheetViews>
    <sheetView rightToLeft="1" workbookViewId="0">
      <selection activeCell="O12" sqref="O12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6.8554687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9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1.425781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710937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1.28515625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22.5" x14ac:dyDescent="0.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6" spans="1:25" ht="22.5" x14ac:dyDescent="0.5">
      <c r="A6" s="9" t="s">
        <v>3</v>
      </c>
      <c r="C6" s="10" t="s">
        <v>85</v>
      </c>
      <c r="D6" s="10" t="s">
        <v>4</v>
      </c>
      <c r="E6" s="10" t="s">
        <v>4</v>
      </c>
      <c r="F6" s="10" t="s">
        <v>4</v>
      </c>
      <c r="G6" s="10" t="s">
        <v>4</v>
      </c>
      <c r="I6" s="10" t="s">
        <v>5</v>
      </c>
      <c r="J6" s="10" t="s">
        <v>5</v>
      </c>
      <c r="K6" s="10" t="s">
        <v>5</v>
      </c>
      <c r="L6" s="10" t="s">
        <v>5</v>
      </c>
      <c r="M6" s="10" t="s">
        <v>5</v>
      </c>
      <c r="N6" s="10" t="s">
        <v>5</v>
      </c>
      <c r="O6" s="10" t="s">
        <v>5</v>
      </c>
      <c r="Q6" s="10" t="s">
        <v>6</v>
      </c>
      <c r="R6" s="10" t="s">
        <v>6</v>
      </c>
      <c r="S6" s="10" t="s">
        <v>6</v>
      </c>
      <c r="T6" s="10" t="s">
        <v>6</v>
      </c>
      <c r="U6" s="10" t="s">
        <v>6</v>
      </c>
      <c r="V6" s="10" t="s">
        <v>6</v>
      </c>
      <c r="W6" s="10" t="s">
        <v>6</v>
      </c>
      <c r="X6" s="10" t="s">
        <v>6</v>
      </c>
      <c r="Y6" s="10" t="s">
        <v>6</v>
      </c>
    </row>
    <row r="7" spans="1:25" ht="22.5" x14ac:dyDescent="0.5">
      <c r="A7" s="9" t="s">
        <v>3</v>
      </c>
      <c r="C7" s="11" t="s">
        <v>7</v>
      </c>
      <c r="E7" s="11" t="s">
        <v>8</v>
      </c>
      <c r="G7" s="11" t="s">
        <v>9</v>
      </c>
      <c r="I7" s="13" t="s">
        <v>10</v>
      </c>
      <c r="J7" s="13" t="s">
        <v>10</v>
      </c>
      <c r="K7" s="13" t="s">
        <v>10</v>
      </c>
      <c r="M7" s="13" t="s">
        <v>11</v>
      </c>
      <c r="N7" s="13" t="s">
        <v>11</v>
      </c>
      <c r="O7" s="13" t="s">
        <v>11</v>
      </c>
      <c r="Q7" s="11" t="s">
        <v>7</v>
      </c>
      <c r="S7" s="11" t="s">
        <v>12</v>
      </c>
      <c r="U7" s="11" t="s">
        <v>8</v>
      </c>
      <c r="W7" s="11" t="s">
        <v>9</v>
      </c>
      <c r="Y7" s="11" t="s">
        <v>13</v>
      </c>
    </row>
    <row r="8" spans="1:25" ht="22.5" x14ac:dyDescent="0.5">
      <c r="A8" s="10" t="s">
        <v>3</v>
      </c>
      <c r="C8" s="10" t="s">
        <v>7</v>
      </c>
      <c r="E8" s="10" t="s">
        <v>8</v>
      </c>
      <c r="G8" s="10" t="s">
        <v>9</v>
      </c>
      <c r="I8" s="13" t="s">
        <v>7</v>
      </c>
      <c r="K8" s="13" t="s">
        <v>8</v>
      </c>
      <c r="M8" s="13" t="s">
        <v>7</v>
      </c>
      <c r="O8" s="13" t="s">
        <v>14</v>
      </c>
      <c r="Q8" s="10" t="s">
        <v>7</v>
      </c>
      <c r="S8" s="10" t="s">
        <v>12</v>
      </c>
      <c r="U8" s="10" t="s">
        <v>8</v>
      </c>
      <c r="W8" s="10" t="s">
        <v>9</v>
      </c>
      <c r="Y8" s="10" t="s">
        <v>13</v>
      </c>
    </row>
    <row r="9" spans="1:25" x14ac:dyDescent="0.5">
      <c r="A9" s="1" t="s">
        <v>15</v>
      </c>
      <c r="C9" s="2">
        <v>279800</v>
      </c>
      <c r="E9" s="2">
        <v>176422881076</v>
      </c>
      <c r="G9" s="2">
        <v>361608344049.75</v>
      </c>
      <c r="I9" s="2">
        <v>0</v>
      </c>
      <c r="K9" s="2">
        <v>0</v>
      </c>
      <c r="M9" s="2">
        <v>-21000</v>
      </c>
      <c r="O9" s="2">
        <v>31104600386</v>
      </c>
      <c r="Q9" s="2">
        <v>258800</v>
      </c>
      <c r="S9" s="2">
        <v>1385000</v>
      </c>
      <c r="U9" s="2">
        <v>163181707007</v>
      </c>
      <c r="W9" s="2">
        <v>357989952500</v>
      </c>
      <c r="Y9" s="4">
        <v>0.10345473091216667</v>
      </c>
    </row>
    <row r="10" spans="1:25" x14ac:dyDescent="0.5">
      <c r="A10" s="1" t="s">
        <v>16</v>
      </c>
      <c r="C10" s="2">
        <v>854800</v>
      </c>
      <c r="E10" s="2">
        <v>376459235209</v>
      </c>
      <c r="G10" s="2">
        <v>1101313635000</v>
      </c>
      <c r="I10" s="2">
        <v>0</v>
      </c>
      <c r="K10" s="2">
        <v>0</v>
      </c>
      <c r="M10" s="2">
        <v>-28100</v>
      </c>
      <c r="O10" s="2">
        <v>41649585053</v>
      </c>
      <c r="Q10" s="2">
        <v>826700</v>
      </c>
      <c r="S10" s="2">
        <v>1390000</v>
      </c>
      <c r="U10" s="2">
        <v>364083820475</v>
      </c>
      <c r="W10" s="2">
        <v>1147676608750</v>
      </c>
      <c r="Y10" s="4">
        <v>0.33166454506127302</v>
      </c>
    </row>
    <row r="11" spans="1:25" x14ac:dyDescent="0.5">
      <c r="A11" s="1" t="s">
        <v>17</v>
      </c>
      <c r="C11" s="2">
        <v>1404500</v>
      </c>
      <c r="E11" s="2">
        <v>670763438743</v>
      </c>
      <c r="G11" s="2">
        <v>1809543049238.75</v>
      </c>
      <c r="I11" s="2">
        <v>0</v>
      </c>
      <c r="K11" s="2">
        <v>0</v>
      </c>
      <c r="M11" s="2">
        <v>-56400</v>
      </c>
      <c r="O11" s="2">
        <v>84502500499</v>
      </c>
      <c r="Q11" s="2">
        <v>1348100</v>
      </c>
      <c r="S11" s="2">
        <v>1382333</v>
      </c>
      <c r="U11" s="2">
        <v>643827833218</v>
      </c>
      <c r="W11" s="2">
        <v>1861193713403.3799</v>
      </c>
      <c r="Y11" s="4">
        <v>0.53786228761703281</v>
      </c>
    </row>
    <row r="12" spans="1:25" ht="22.5" thickBot="1" x14ac:dyDescent="0.55000000000000004">
      <c r="E12" s="3">
        <f>SUM(E9:E11)</f>
        <v>1223645555028</v>
      </c>
      <c r="G12" s="3">
        <f>SUM(G9:G11)</f>
        <v>3272465028288.5</v>
      </c>
      <c r="K12" s="3">
        <f>SUM(K9:K11)</f>
        <v>0</v>
      </c>
      <c r="O12" s="3">
        <f>SUM(O9:O11)</f>
        <v>157256685938</v>
      </c>
      <c r="U12" s="3">
        <f>SUM(U9:U11)</f>
        <v>1171093360700</v>
      </c>
      <c r="W12" s="3">
        <f>SUM(W9:W11)</f>
        <v>3366860274653.3799</v>
      </c>
      <c r="Y12" s="6">
        <f>SUM(Y9:Y11)</f>
        <v>0.9729815635904725</v>
      </c>
    </row>
    <row r="13" spans="1:25" ht="22.5" thickTop="1" x14ac:dyDescent="0.5"/>
    <row r="14" spans="1:25" x14ac:dyDescent="0.5">
      <c r="S14" s="2"/>
      <c r="Y14" s="2"/>
    </row>
    <row r="15" spans="1:25" x14ac:dyDescent="0.5">
      <c r="S15" s="2"/>
    </row>
    <row r="16" spans="1:25" x14ac:dyDescent="0.5">
      <c r="S16" s="2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4"/>
  <sheetViews>
    <sheetView rightToLeft="1" topLeftCell="J1" workbookViewId="0">
      <selection activeCell="AK14" sqref="AK14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25.5703125" style="1" customWidth="1"/>
    <col min="4" max="4" width="1" style="1" customWidth="1"/>
    <col min="5" max="5" width="22.42578125" style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8.28515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1.28515625" style="1" customWidth="1"/>
    <col min="20" max="20" width="1" style="1" customWidth="1"/>
    <col min="21" max="21" width="8.285156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8.28515625" style="1" bestFit="1" customWidth="1"/>
    <col min="26" max="26" width="1" style="1" customWidth="1"/>
    <col min="27" max="27" width="17.28515625" style="1" bestFit="1" customWidth="1"/>
    <col min="28" max="28" width="1" style="1" customWidth="1"/>
    <col min="29" max="29" width="8.28515625" style="1" bestFit="1" customWidth="1"/>
    <col min="30" max="30" width="1" style="1" customWidth="1"/>
    <col min="31" max="31" width="21" style="1" customWidth="1"/>
    <col min="32" max="32" width="1" style="1" customWidth="1"/>
    <col min="33" max="33" width="18.42578125" style="1" bestFit="1" customWidth="1"/>
    <col min="34" max="34" width="1" style="1" customWidth="1"/>
    <col min="35" max="35" width="22.5703125" style="1" customWidth="1"/>
    <col min="36" max="36" width="1" style="1" customWidth="1"/>
    <col min="37" max="37" width="30.7109375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22.5" x14ac:dyDescent="0.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6" spans="1:37" ht="22.5" x14ac:dyDescent="0.5">
      <c r="A6" s="10" t="s">
        <v>19</v>
      </c>
      <c r="B6" s="10" t="s">
        <v>19</v>
      </c>
      <c r="C6" s="10" t="s">
        <v>19</v>
      </c>
      <c r="D6" s="10" t="s">
        <v>19</v>
      </c>
      <c r="E6" s="10" t="s">
        <v>19</v>
      </c>
      <c r="F6" s="10" t="s">
        <v>19</v>
      </c>
      <c r="G6" s="10" t="s">
        <v>19</v>
      </c>
      <c r="H6" s="10" t="s">
        <v>19</v>
      </c>
      <c r="I6" s="10" t="s">
        <v>19</v>
      </c>
      <c r="J6" s="10" t="s">
        <v>19</v>
      </c>
      <c r="K6" s="10" t="s">
        <v>19</v>
      </c>
      <c r="L6" s="10" t="s">
        <v>19</v>
      </c>
      <c r="M6" s="10" t="s">
        <v>19</v>
      </c>
      <c r="O6" s="10" t="s">
        <v>85</v>
      </c>
      <c r="P6" s="10" t="s">
        <v>4</v>
      </c>
      <c r="Q6" s="10" t="s">
        <v>4</v>
      </c>
      <c r="R6" s="10" t="s">
        <v>4</v>
      </c>
      <c r="S6" s="10" t="s">
        <v>4</v>
      </c>
      <c r="U6" s="10" t="s">
        <v>5</v>
      </c>
      <c r="V6" s="10" t="s">
        <v>5</v>
      </c>
      <c r="W6" s="10" t="s">
        <v>5</v>
      </c>
      <c r="X6" s="10" t="s">
        <v>5</v>
      </c>
      <c r="Y6" s="10" t="s">
        <v>5</v>
      </c>
      <c r="Z6" s="10" t="s">
        <v>5</v>
      </c>
      <c r="AA6" s="10" t="s">
        <v>5</v>
      </c>
      <c r="AC6" s="10" t="s">
        <v>6</v>
      </c>
      <c r="AD6" s="10" t="s">
        <v>6</v>
      </c>
      <c r="AE6" s="10" t="s">
        <v>6</v>
      </c>
      <c r="AF6" s="10" t="s">
        <v>6</v>
      </c>
      <c r="AG6" s="10" t="s">
        <v>6</v>
      </c>
      <c r="AH6" s="10" t="s">
        <v>6</v>
      </c>
      <c r="AI6" s="10" t="s">
        <v>6</v>
      </c>
      <c r="AJ6" s="10" t="s">
        <v>6</v>
      </c>
      <c r="AK6" s="10" t="s">
        <v>6</v>
      </c>
    </row>
    <row r="7" spans="1:37" ht="22.5" x14ac:dyDescent="0.5">
      <c r="A7" s="9" t="s">
        <v>20</v>
      </c>
      <c r="C7" s="11" t="s">
        <v>21</v>
      </c>
      <c r="E7" s="11" t="s">
        <v>22</v>
      </c>
      <c r="G7" s="11" t="s">
        <v>23</v>
      </c>
      <c r="I7" s="11" t="s">
        <v>24</v>
      </c>
      <c r="K7" s="11" t="s">
        <v>25</v>
      </c>
      <c r="M7" s="11" t="s">
        <v>18</v>
      </c>
      <c r="O7" s="11" t="s">
        <v>7</v>
      </c>
      <c r="Q7" s="11" t="s">
        <v>8</v>
      </c>
      <c r="S7" s="11" t="s">
        <v>9</v>
      </c>
      <c r="U7" s="13" t="s">
        <v>10</v>
      </c>
      <c r="V7" s="13" t="s">
        <v>10</v>
      </c>
      <c r="W7" s="13" t="s">
        <v>10</v>
      </c>
      <c r="Y7" s="13" t="s">
        <v>11</v>
      </c>
      <c r="Z7" s="13" t="s">
        <v>11</v>
      </c>
      <c r="AA7" s="13" t="s">
        <v>11</v>
      </c>
      <c r="AC7" s="11" t="s">
        <v>7</v>
      </c>
      <c r="AE7" s="11" t="s">
        <v>26</v>
      </c>
      <c r="AG7" s="11" t="s">
        <v>8</v>
      </c>
      <c r="AI7" s="11" t="s">
        <v>9</v>
      </c>
      <c r="AK7" s="11" t="s">
        <v>13</v>
      </c>
    </row>
    <row r="8" spans="1:37" ht="22.5" x14ac:dyDescent="0.5">
      <c r="A8" s="10" t="s">
        <v>20</v>
      </c>
      <c r="C8" s="10" t="s">
        <v>21</v>
      </c>
      <c r="E8" s="10" t="s">
        <v>22</v>
      </c>
      <c r="G8" s="10" t="s">
        <v>23</v>
      </c>
      <c r="I8" s="10" t="s">
        <v>24</v>
      </c>
      <c r="K8" s="10" t="s">
        <v>25</v>
      </c>
      <c r="M8" s="10" t="s">
        <v>18</v>
      </c>
      <c r="O8" s="10" t="s">
        <v>7</v>
      </c>
      <c r="Q8" s="10" t="s">
        <v>8</v>
      </c>
      <c r="S8" s="10" t="s">
        <v>9</v>
      </c>
      <c r="U8" s="13" t="s">
        <v>7</v>
      </c>
      <c r="W8" s="13" t="s">
        <v>8</v>
      </c>
      <c r="Y8" s="13" t="s">
        <v>7</v>
      </c>
      <c r="AA8" s="13" t="s">
        <v>14</v>
      </c>
      <c r="AC8" s="10" t="s">
        <v>7</v>
      </c>
      <c r="AE8" s="10" t="s">
        <v>26</v>
      </c>
      <c r="AG8" s="10" t="s">
        <v>8</v>
      </c>
      <c r="AI8" s="10" t="s">
        <v>9</v>
      </c>
      <c r="AK8" s="10" t="s">
        <v>13</v>
      </c>
    </row>
    <row r="9" spans="1:37" x14ac:dyDescent="0.5">
      <c r="A9" s="1" t="s">
        <v>27</v>
      </c>
      <c r="C9" s="1" t="s">
        <v>28</v>
      </c>
      <c r="E9" s="1" t="s">
        <v>28</v>
      </c>
      <c r="G9" s="1" t="s">
        <v>29</v>
      </c>
      <c r="I9" s="1" t="s">
        <v>30</v>
      </c>
      <c r="K9" s="2">
        <v>0</v>
      </c>
      <c r="M9" s="2">
        <v>0</v>
      </c>
      <c r="O9" s="2">
        <v>30100</v>
      </c>
      <c r="Q9" s="2">
        <v>24669784033</v>
      </c>
      <c r="S9" s="2">
        <v>29793598931</v>
      </c>
      <c r="U9" s="2">
        <v>0</v>
      </c>
      <c r="W9" s="2">
        <v>0</v>
      </c>
      <c r="Y9" s="2">
        <v>30100</v>
      </c>
      <c r="AA9" s="2">
        <v>30100000000</v>
      </c>
      <c r="AC9" s="2">
        <v>0</v>
      </c>
      <c r="AE9" s="2">
        <v>0</v>
      </c>
      <c r="AG9" s="2">
        <v>0</v>
      </c>
      <c r="AI9" s="2">
        <v>0</v>
      </c>
      <c r="AK9" s="4">
        <v>0</v>
      </c>
    </row>
    <row r="10" spans="1:37" x14ac:dyDescent="0.5">
      <c r="A10" s="1" t="s">
        <v>31</v>
      </c>
      <c r="C10" s="1" t="s">
        <v>28</v>
      </c>
      <c r="E10" s="1" t="s">
        <v>28</v>
      </c>
      <c r="G10" s="1" t="s">
        <v>32</v>
      </c>
      <c r="I10" s="1" t="s">
        <v>33</v>
      </c>
      <c r="K10" s="2">
        <v>16</v>
      </c>
      <c r="M10" s="2">
        <v>16</v>
      </c>
      <c r="O10" s="2">
        <v>18500</v>
      </c>
      <c r="Q10" s="2">
        <v>17135873507</v>
      </c>
      <c r="S10" s="2">
        <v>18404163640</v>
      </c>
      <c r="U10" s="2">
        <v>0</v>
      </c>
      <c r="W10" s="2">
        <v>0</v>
      </c>
      <c r="Y10" s="2">
        <v>0</v>
      </c>
      <c r="AA10" s="2">
        <v>0</v>
      </c>
      <c r="AC10" s="2">
        <v>18500</v>
      </c>
      <c r="AE10" s="2">
        <v>950000</v>
      </c>
      <c r="AG10" s="2">
        <v>17135873507</v>
      </c>
      <c r="AI10" s="2">
        <v>17571814531</v>
      </c>
      <c r="AK10" s="4">
        <v>5.0780401272382224E-3</v>
      </c>
    </row>
    <row r="11" spans="1:37" x14ac:dyDescent="0.5">
      <c r="A11" s="1" t="s">
        <v>34</v>
      </c>
      <c r="C11" s="1" t="s">
        <v>28</v>
      </c>
      <c r="E11" s="1" t="s">
        <v>28</v>
      </c>
      <c r="G11" s="1" t="s">
        <v>35</v>
      </c>
      <c r="I11" s="1" t="s">
        <v>36</v>
      </c>
      <c r="K11" s="2">
        <v>0</v>
      </c>
      <c r="M11" s="2">
        <v>0</v>
      </c>
      <c r="O11" s="2">
        <v>0</v>
      </c>
      <c r="Q11" s="2">
        <v>0</v>
      </c>
      <c r="S11" s="2">
        <v>0</v>
      </c>
      <c r="U11" s="2">
        <v>40000</v>
      </c>
      <c r="W11" s="2">
        <v>32586753069</v>
      </c>
      <c r="Y11" s="2">
        <v>0</v>
      </c>
      <c r="AA11" s="2">
        <v>0</v>
      </c>
      <c r="AC11" s="2">
        <v>40000</v>
      </c>
      <c r="AE11" s="2">
        <v>811504</v>
      </c>
      <c r="AG11" s="2">
        <v>32586753066</v>
      </c>
      <c r="AI11" s="2">
        <v>32454276596</v>
      </c>
      <c r="AK11" s="4">
        <v>9.3788901859981916E-3</v>
      </c>
    </row>
    <row r="12" spans="1:37" ht="22.5" thickBot="1" x14ac:dyDescent="0.55000000000000004">
      <c r="Q12" s="3">
        <f>SUM(Q9:Q11)</f>
        <v>41805657540</v>
      </c>
      <c r="S12" s="3">
        <f>SUM(S9:S11)</f>
        <v>48197762571</v>
      </c>
      <c r="W12" s="3">
        <f>SUM(W9:W11)</f>
        <v>32586753069</v>
      </c>
      <c r="AA12" s="3">
        <f>SUM(AA9:AA11)</f>
        <v>30100000000</v>
      </c>
      <c r="AG12" s="3">
        <f>SUM(AG9:AG11)</f>
        <v>49722626573</v>
      </c>
      <c r="AI12" s="3">
        <f>SUM(AI9:AI11)</f>
        <v>50026091127</v>
      </c>
      <c r="AK12" s="6">
        <f>SUM(AK9:AK11)</f>
        <v>1.4456930313236414E-2</v>
      </c>
    </row>
    <row r="13" spans="1:37" ht="22.5" thickTop="1" x14ac:dyDescent="0.5"/>
    <row r="14" spans="1:37" x14ac:dyDescent="0.5">
      <c r="AK14" s="2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5"/>
  <sheetViews>
    <sheetView rightToLeft="1" workbookViewId="0">
      <selection activeCell="I11" sqref="I11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8.5703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x14ac:dyDescent="0.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2.5" x14ac:dyDescent="0.5">
      <c r="A6" s="9" t="s">
        <v>38</v>
      </c>
      <c r="C6" s="10" t="s">
        <v>39</v>
      </c>
      <c r="D6" s="10" t="s">
        <v>39</v>
      </c>
      <c r="E6" s="10" t="s">
        <v>39</v>
      </c>
      <c r="F6" s="10" t="s">
        <v>39</v>
      </c>
      <c r="G6" s="10" t="s">
        <v>39</v>
      </c>
      <c r="H6" s="10" t="s">
        <v>39</v>
      </c>
      <c r="I6" s="10" t="s">
        <v>39</v>
      </c>
      <c r="K6" s="10" t="s">
        <v>85</v>
      </c>
      <c r="M6" s="10" t="s">
        <v>5</v>
      </c>
      <c r="N6" s="10" t="s">
        <v>5</v>
      </c>
      <c r="O6" s="10" t="s">
        <v>5</v>
      </c>
      <c r="Q6" s="10" t="s">
        <v>6</v>
      </c>
      <c r="R6" s="10" t="s">
        <v>6</v>
      </c>
      <c r="S6" s="10" t="s">
        <v>6</v>
      </c>
    </row>
    <row r="7" spans="1:19" ht="22.5" x14ac:dyDescent="0.5">
      <c r="A7" s="10" t="s">
        <v>38</v>
      </c>
      <c r="C7" s="13" t="s">
        <v>40</v>
      </c>
      <c r="E7" s="13" t="s">
        <v>41</v>
      </c>
      <c r="G7" s="13" t="s">
        <v>42</v>
      </c>
      <c r="I7" s="13" t="s">
        <v>25</v>
      </c>
      <c r="K7" s="13" t="s">
        <v>43</v>
      </c>
      <c r="M7" s="13" t="s">
        <v>44</v>
      </c>
      <c r="O7" s="13" t="s">
        <v>45</v>
      </c>
      <c r="Q7" s="13" t="s">
        <v>43</v>
      </c>
      <c r="S7" s="13" t="s">
        <v>37</v>
      </c>
    </row>
    <row r="8" spans="1:19" x14ac:dyDescent="0.5">
      <c r="A8" s="1" t="s">
        <v>46</v>
      </c>
      <c r="C8" s="1" t="s">
        <v>47</v>
      </c>
      <c r="E8" s="1" t="s">
        <v>48</v>
      </c>
      <c r="G8" s="1" t="s">
        <v>49</v>
      </c>
      <c r="I8" s="1">
        <v>8</v>
      </c>
      <c r="K8" s="2">
        <v>8658883203</v>
      </c>
      <c r="M8" s="2">
        <v>116037728357</v>
      </c>
      <c r="O8" s="2">
        <v>121507690000</v>
      </c>
      <c r="Q8" s="2">
        <v>3188921560</v>
      </c>
      <c r="S8" s="4">
        <v>9.2155944485566746E-4</v>
      </c>
    </row>
    <row r="9" spans="1:19" x14ac:dyDescent="0.5">
      <c r="A9" s="1" t="s">
        <v>46</v>
      </c>
      <c r="C9" s="1" t="s">
        <v>50</v>
      </c>
      <c r="E9" s="1" t="s">
        <v>51</v>
      </c>
      <c r="G9" s="1" t="s">
        <v>52</v>
      </c>
      <c r="I9" s="1">
        <v>0</v>
      </c>
      <c r="K9" s="2">
        <v>500000</v>
      </c>
      <c r="M9" s="2">
        <v>0</v>
      </c>
      <c r="O9" s="2">
        <v>0</v>
      </c>
      <c r="Q9" s="2">
        <v>500000</v>
      </c>
      <c r="S9" s="4">
        <v>1.4449390295690864E-7</v>
      </c>
    </row>
    <row r="10" spans="1:19" x14ac:dyDescent="0.5">
      <c r="A10" s="1" t="s">
        <v>53</v>
      </c>
      <c r="C10" s="1" t="s">
        <v>54</v>
      </c>
      <c r="E10" s="1" t="s">
        <v>48</v>
      </c>
      <c r="G10" s="1" t="s">
        <v>55</v>
      </c>
      <c r="I10" s="1">
        <v>8</v>
      </c>
      <c r="K10" s="2">
        <v>0</v>
      </c>
      <c r="M10" s="2">
        <v>500000</v>
      </c>
      <c r="O10" s="2">
        <v>20000</v>
      </c>
      <c r="Q10" s="2">
        <v>480000</v>
      </c>
      <c r="S10" s="4">
        <v>1.3871414683863229E-7</v>
      </c>
    </row>
    <row r="11" spans="1:19" ht="22.5" thickBot="1" x14ac:dyDescent="0.55000000000000004">
      <c r="K11" s="3">
        <f>SUM(K8:K10)</f>
        <v>8659383203</v>
      </c>
      <c r="M11" s="3">
        <f>SUM(M8:M10)</f>
        <v>116038228357</v>
      </c>
      <c r="O11" s="3">
        <f>SUM(O8:O10)</f>
        <v>121507710000</v>
      </c>
      <c r="Q11" s="3">
        <f>SUM(Q8:Q10)</f>
        <v>3189901560</v>
      </c>
      <c r="S11" s="7">
        <f>SUM(S8:S10)</f>
        <v>9.2184265290546307E-4</v>
      </c>
    </row>
    <row r="12" spans="1:19" ht="22.5" thickTop="1" x14ac:dyDescent="0.5"/>
    <row r="13" spans="1:19" x14ac:dyDescent="0.5">
      <c r="O13" s="2"/>
    </row>
    <row r="14" spans="1:19" x14ac:dyDescent="0.5">
      <c r="O14" s="2"/>
    </row>
    <row r="15" spans="1:19" x14ac:dyDescent="0.5">
      <c r="O15" s="2"/>
      <c r="S15" s="2"/>
    </row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pageSetup orientation="portrait" r:id="rId1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5"/>
  <sheetViews>
    <sheetView rightToLeft="1" workbookViewId="0">
      <selection activeCell="G20" sqref="G20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2.5" x14ac:dyDescent="0.5">
      <c r="A2" s="12" t="s">
        <v>0</v>
      </c>
      <c r="B2" s="12"/>
      <c r="C2" s="12"/>
      <c r="D2" s="12"/>
      <c r="E2" s="12"/>
      <c r="F2" s="12"/>
      <c r="G2" s="12"/>
    </row>
    <row r="3" spans="1:7" ht="22.5" x14ac:dyDescent="0.5">
      <c r="A3" s="12" t="s">
        <v>56</v>
      </c>
      <c r="B3" s="12"/>
      <c r="C3" s="12"/>
      <c r="D3" s="12"/>
      <c r="E3" s="12"/>
      <c r="F3" s="12"/>
      <c r="G3" s="12"/>
    </row>
    <row r="4" spans="1:7" ht="22.5" x14ac:dyDescent="0.5">
      <c r="A4" s="12" t="s">
        <v>2</v>
      </c>
      <c r="B4" s="12"/>
      <c r="C4" s="12"/>
      <c r="D4" s="12"/>
      <c r="E4" s="12"/>
      <c r="F4" s="12"/>
      <c r="G4" s="12"/>
    </row>
    <row r="6" spans="1:7" ht="22.5" x14ac:dyDescent="0.5">
      <c r="A6" s="10" t="s">
        <v>60</v>
      </c>
      <c r="C6" s="10" t="s">
        <v>43</v>
      </c>
      <c r="E6" s="10" t="s">
        <v>74</v>
      </c>
      <c r="G6" s="10" t="s">
        <v>13</v>
      </c>
    </row>
    <row r="7" spans="1:7" x14ac:dyDescent="0.5">
      <c r="A7" s="1" t="s">
        <v>82</v>
      </c>
      <c r="C7" s="2">
        <f>'سرمایه‌گذاری در سهام'!I11</f>
        <v>251680813448</v>
      </c>
      <c r="E7" s="4">
        <f>C7/$C$11</f>
        <v>1.0034029533994777</v>
      </c>
      <c r="G7" s="4">
        <v>7.2732686068942287E-2</v>
      </c>
    </row>
    <row r="8" spans="1:7" x14ac:dyDescent="0.5">
      <c r="A8" s="1" t="s">
        <v>83</v>
      </c>
      <c r="C8" s="2">
        <v>-897210367</v>
      </c>
      <c r="E8" s="4">
        <f t="shared" ref="E8:E10" si="0">C8/$C$11</f>
        <v>-3.5770050157376563E-3</v>
      </c>
      <c r="G8" s="4">
        <v>-2.5928285540246078E-4</v>
      </c>
    </row>
    <row r="9" spans="1:7" x14ac:dyDescent="0.5">
      <c r="A9" s="1" t="s">
        <v>84</v>
      </c>
      <c r="C9" s="2">
        <v>43656890</v>
      </c>
      <c r="E9" s="4">
        <f t="shared" si="0"/>
        <v>1.7405161625992126E-4</v>
      </c>
      <c r="G9" s="4">
        <v>1.2616308854120872E-5</v>
      </c>
    </row>
    <row r="10" spans="1:7" x14ac:dyDescent="0.5">
      <c r="A10" s="1" t="s">
        <v>81</v>
      </c>
      <c r="C10" s="1">
        <v>0</v>
      </c>
      <c r="E10" s="4">
        <f t="shared" si="0"/>
        <v>0</v>
      </c>
      <c r="G10" s="4">
        <v>0</v>
      </c>
    </row>
    <row r="11" spans="1:7" ht="22.5" thickBot="1" x14ac:dyDescent="0.55000000000000004">
      <c r="C11" s="3">
        <f>SUM(C7:C10)</f>
        <v>250827259971</v>
      </c>
      <c r="E11" s="8">
        <f>SUM(E7:E10)</f>
        <v>1</v>
      </c>
      <c r="G11" s="7">
        <f>SUM(G7:G10)</f>
        <v>7.2486019522393946E-2</v>
      </c>
    </row>
    <row r="12" spans="1:7" ht="22.5" thickTop="1" x14ac:dyDescent="0.5"/>
    <row r="14" spans="1:7" x14ac:dyDescent="0.5">
      <c r="G14" s="2"/>
    </row>
    <row r="15" spans="1:7" x14ac:dyDescent="0.5">
      <c r="G15" s="2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1"/>
  <sheetViews>
    <sheetView rightToLeft="1" workbookViewId="0">
      <selection activeCell="O20" sqref="O20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4.855468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3.425781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x14ac:dyDescent="0.5">
      <c r="A3" s="12" t="s">
        <v>56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2.5" x14ac:dyDescent="0.5">
      <c r="A6" s="10" t="s">
        <v>57</v>
      </c>
      <c r="B6" s="10" t="s">
        <v>57</v>
      </c>
      <c r="C6" s="10" t="s">
        <v>57</v>
      </c>
      <c r="D6" s="10" t="s">
        <v>57</v>
      </c>
      <c r="E6" s="10" t="s">
        <v>57</v>
      </c>
      <c r="F6" s="10" t="s">
        <v>57</v>
      </c>
      <c r="G6" s="10" t="s">
        <v>57</v>
      </c>
      <c r="I6" s="10" t="s">
        <v>58</v>
      </c>
      <c r="J6" s="10" t="s">
        <v>58</v>
      </c>
      <c r="K6" s="10" t="s">
        <v>58</v>
      </c>
      <c r="L6" s="10" t="s">
        <v>58</v>
      </c>
      <c r="M6" s="10" t="s">
        <v>58</v>
      </c>
      <c r="O6" s="10" t="s">
        <v>59</v>
      </c>
      <c r="P6" s="10" t="s">
        <v>59</v>
      </c>
      <c r="Q6" s="10" t="s">
        <v>59</v>
      </c>
      <c r="R6" s="10" t="s">
        <v>59</v>
      </c>
      <c r="S6" s="10" t="s">
        <v>59</v>
      </c>
    </row>
    <row r="7" spans="1:19" ht="22.5" x14ac:dyDescent="0.5">
      <c r="A7" s="13" t="s">
        <v>60</v>
      </c>
      <c r="C7" s="13" t="s">
        <v>61</v>
      </c>
      <c r="E7" s="13" t="s">
        <v>24</v>
      </c>
      <c r="G7" s="13" t="s">
        <v>25</v>
      </c>
      <c r="I7" s="13" t="s">
        <v>62</v>
      </c>
      <c r="K7" s="13" t="s">
        <v>63</v>
      </c>
      <c r="M7" s="13" t="s">
        <v>64</v>
      </c>
      <c r="O7" s="13" t="s">
        <v>62</v>
      </c>
      <c r="Q7" s="13" t="s">
        <v>63</v>
      </c>
      <c r="S7" s="13" t="s">
        <v>64</v>
      </c>
    </row>
    <row r="8" spans="1:19" x14ac:dyDescent="0.5">
      <c r="A8" s="1" t="s">
        <v>31</v>
      </c>
      <c r="C8" s="1" t="s">
        <v>65</v>
      </c>
      <c r="E8" s="1" t="s">
        <v>33</v>
      </c>
      <c r="G8" s="2">
        <v>16</v>
      </c>
      <c r="I8" s="2">
        <v>-238785858</v>
      </c>
      <c r="K8" s="1" t="s">
        <v>65</v>
      </c>
      <c r="M8" s="2">
        <v>-238785858</v>
      </c>
      <c r="O8" s="2">
        <v>-3011388</v>
      </c>
      <c r="Q8" s="1" t="s">
        <v>65</v>
      </c>
      <c r="S8" s="2">
        <v>-3011388</v>
      </c>
    </row>
    <row r="9" spans="1:19" x14ac:dyDescent="0.5">
      <c r="A9" s="1" t="s">
        <v>46</v>
      </c>
      <c r="C9" s="2">
        <v>9</v>
      </c>
      <c r="E9" s="1" t="s">
        <v>65</v>
      </c>
      <c r="G9" s="1">
        <v>0</v>
      </c>
      <c r="I9" s="2">
        <v>43656890</v>
      </c>
      <c r="K9" s="2">
        <v>0</v>
      </c>
      <c r="M9" s="2">
        <v>43656890</v>
      </c>
      <c r="O9" s="2">
        <v>96783763</v>
      </c>
      <c r="Q9" s="2">
        <v>0</v>
      </c>
      <c r="S9" s="2">
        <v>96783763</v>
      </c>
    </row>
    <row r="10" spans="1:19" ht="22.5" thickBot="1" x14ac:dyDescent="0.55000000000000004">
      <c r="I10" s="3">
        <f>SUM(I8:I9)</f>
        <v>-195128968</v>
      </c>
      <c r="K10" s="3">
        <f>SUM(K8:K9)</f>
        <v>0</v>
      </c>
      <c r="M10" s="3">
        <f>SUM(M8:M9)</f>
        <v>-195128968</v>
      </c>
      <c r="O10" s="3">
        <f>SUM(O8:O9)</f>
        <v>93772375</v>
      </c>
      <c r="Q10" s="3">
        <f>SUM(Q9)</f>
        <v>0</v>
      </c>
      <c r="S10" s="3">
        <f>SUM(S8:S9)</f>
        <v>93772375</v>
      </c>
    </row>
    <row r="11" spans="1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21"/>
  <sheetViews>
    <sheetView rightToLeft="1" workbookViewId="0">
      <selection activeCell="I22" sqref="I22"/>
    </sheetView>
  </sheetViews>
  <sheetFormatPr defaultRowHeight="21.75" x14ac:dyDescent="0.5"/>
  <cols>
    <col min="1" max="1" width="30.855468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16.5703125" style="1" bestFit="1" customWidth="1"/>
    <col min="20" max="16384" width="9.140625" style="1"/>
  </cols>
  <sheetData>
    <row r="2" spans="1:20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0" ht="22.5" x14ac:dyDescent="0.5">
      <c r="A3" s="12" t="s">
        <v>56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0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20" ht="22.5" x14ac:dyDescent="0.5">
      <c r="A6" s="9" t="s">
        <v>3</v>
      </c>
      <c r="C6" s="10" t="s">
        <v>58</v>
      </c>
      <c r="D6" s="10" t="s">
        <v>58</v>
      </c>
      <c r="E6" s="10" t="s">
        <v>58</v>
      </c>
      <c r="F6" s="10" t="s">
        <v>58</v>
      </c>
      <c r="G6" s="10" t="s">
        <v>58</v>
      </c>
      <c r="H6" s="10" t="s">
        <v>58</v>
      </c>
      <c r="I6" s="10" t="s">
        <v>58</v>
      </c>
      <c r="K6" s="10" t="s">
        <v>59</v>
      </c>
      <c r="L6" s="10" t="s">
        <v>59</v>
      </c>
      <c r="M6" s="10" t="s">
        <v>59</v>
      </c>
      <c r="N6" s="10" t="s">
        <v>59</v>
      </c>
      <c r="O6" s="10" t="s">
        <v>59</v>
      </c>
      <c r="P6" s="10" t="s">
        <v>59</v>
      </c>
      <c r="Q6" s="10" t="s">
        <v>59</v>
      </c>
    </row>
    <row r="7" spans="1:20" ht="22.5" x14ac:dyDescent="0.5">
      <c r="A7" s="10" t="s">
        <v>3</v>
      </c>
      <c r="C7" s="13" t="s">
        <v>7</v>
      </c>
      <c r="E7" s="13" t="s">
        <v>66</v>
      </c>
      <c r="G7" s="13" t="s">
        <v>67</v>
      </c>
      <c r="I7" s="13" t="s">
        <v>68</v>
      </c>
      <c r="K7" s="13" t="s">
        <v>7</v>
      </c>
      <c r="M7" s="13" t="s">
        <v>66</v>
      </c>
      <c r="O7" s="13" t="s">
        <v>67</v>
      </c>
      <c r="Q7" s="13" t="s">
        <v>68</v>
      </c>
    </row>
    <row r="8" spans="1:20" x14ac:dyDescent="0.5">
      <c r="A8" s="1" t="s">
        <v>16</v>
      </c>
      <c r="C8" s="2">
        <v>826700</v>
      </c>
      <c r="E8" s="2">
        <v>1147676608750</v>
      </c>
      <c r="G8" s="2">
        <v>1070999682338</v>
      </c>
      <c r="I8" s="2">
        <f>E8-G8</f>
        <v>76676926412</v>
      </c>
      <c r="K8" s="2">
        <v>826700</v>
      </c>
      <c r="M8" s="2">
        <v>1147676608750</v>
      </c>
      <c r="O8" s="2">
        <v>891545321038</v>
      </c>
      <c r="Q8" s="2">
        <f>M8-O8</f>
        <v>256131287712</v>
      </c>
      <c r="S8" s="2"/>
      <c r="T8" s="2"/>
    </row>
    <row r="9" spans="1:20" x14ac:dyDescent="0.5">
      <c r="A9" s="1" t="s">
        <v>17</v>
      </c>
      <c r="C9" s="2">
        <v>1348100</v>
      </c>
      <c r="E9" s="2">
        <v>1861193713403</v>
      </c>
      <c r="G9" s="2">
        <v>1748089363691</v>
      </c>
      <c r="I9" s="2">
        <f>E9-G9</f>
        <v>113104349712</v>
      </c>
      <c r="K9" s="2">
        <v>1348100</v>
      </c>
      <c r="M9" s="2">
        <v>1861193713403</v>
      </c>
      <c r="O9" s="2">
        <v>1468659878703</v>
      </c>
      <c r="Q9" s="2">
        <f t="shared" ref="Q9:Q10" si="0">M9-O9</f>
        <v>392533834700</v>
      </c>
      <c r="S9" s="2"/>
      <c r="T9" s="2"/>
    </row>
    <row r="10" spans="1:20" x14ac:dyDescent="0.5">
      <c r="A10" s="1" t="s">
        <v>15</v>
      </c>
      <c r="C10" s="2">
        <v>258800</v>
      </c>
      <c r="E10" s="2">
        <v>357989952500</v>
      </c>
      <c r="G10" s="2">
        <v>338905467294</v>
      </c>
      <c r="I10" s="2">
        <f t="shared" ref="I10:I13" si="1">E10-G10</f>
        <v>19084485206</v>
      </c>
      <c r="K10" s="2">
        <v>258800</v>
      </c>
      <c r="M10" s="2">
        <v>357989952500</v>
      </c>
      <c r="O10" s="2">
        <v>279662293745</v>
      </c>
      <c r="Q10" s="2">
        <f t="shared" si="0"/>
        <v>78327658755</v>
      </c>
      <c r="S10" s="2"/>
      <c r="T10" s="2"/>
    </row>
    <row r="11" spans="1:20" x14ac:dyDescent="0.5">
      <c r="A11" s="1" t="s">
        <v>69</v>
      </c>
      <c r="C11" s="2">
        <v>18500</v>
      </c>
      <c r="E11" s="2">
        <v>17571814531</v>
      </c>
      <c r="G11" s="2">
        <v>18404163639</v>
      </c>
      <c r="I11" s="2">
        <f t="shared" si="1"/>
        <v>-832349108</v>
      </c>
      <c r="K11" s="2">
        <v>18500</v>
      </c>
      <c r="M11" s="2">
        <v>17571814531</v>
      </c>
      <c r="O11" s="2">
        <v>18256190464</v>
      </c>
      <c r="Q11" s="2">
        <v>-684375933</v>
      </c>
      <c r="S11" s="2"/>
      <c r="T11" s="2"/>
    </row>
    <row r="12" spans="1:20" x14ac:dyDescent="0.5">
      <c r="A12" s="1" t="s">
        <v>34</v>
      </c>
      <c r="C12" s="2">
        <v>40000</v>
      </c>
      <c r="E12" s="2">
        <v>32454276596</v>
      </c>
      <c r="G12" s="2">
        <v>32586753066</v>
      </c>
      <c r="I12" s="2">
        <f t="shared" si="1"/>
        <v>-132476470</v>
      </c>
      <c r="K12" s="2">
        <v>40000</v>
      </c>
      <c r="M12" s="2">
        <v>32454276596</v>
      </c>
      <c r="O12" s="2">
        <v>32586753066</v>
      </c>
      <c r="Q12" s="2">
        <v>-132476470</v>
      </c>
      <c r="S12" s="2"/>
      <c r="T12" s="2"/>
    </row>
    <row r="13" spans="1:20" x14ac:dyDescent="0.5">
      <c r="A13" s="1" t="s">
        <v>27</v>
      </c>
      <c r="C13" s="2">
        <v>0</v>
      </c>
      <c r="E13" s="2">
        <v>0</v>
      </c>
      <c r="G13" s="2">
        <v>478473161</v>
      </c>
      <c r="I13" s="2">
        <f t="shared" si="1"/>
        <v>-478473161</v>
      </c>
      <c r="K13" s="2">
        <v>0</v>
      </c>
      <c r="M13" s="2">
        <v>0</v>
      </c>
      <c r="O13" s="2">
        <v>0</v>
      </c>
      <c r="Q13" s="2">
        <v>0</v>
      </c>
      <c r="S13" s="2"/>
      <c r="T13" s="2"/>
    </row>
    <row r="14" spans="1:20" ht="22.5" thickBot="1" x14ac:dyDescent="0.55000000000000004">
      <c r="E14" s="3">
        <f>SUM(E8:E13)</f>
        <v>3416886365780</v>
      </c>
      <c r="G14" s="3">
        <f>SUM(G8:G13)</f>
        <v>3209463903189</v>
      </c>
      <c r="I14" s="3">
        <f>SUM(I8:I13)</f>
        <v>207422462591</v>
      </c>
      <c r="M14" s="3">
        <f>SUM(M8:M13)</f>
        <v>3416886365780</v>
      </c>
      <c r="O14" s="3">
        <f>SUM(O8:O13)</f>
        <v>2690710437016</v>
      </c>
      <c r="Q14" s="3">
        <f>SUM(Q8:Q13)</f>
        <v>726175928764</v>
      </c>
    </row>
    <row r="15" spans="1:20" ht="22.5" thickTop="1" x14ac:dyDescent="0.5">
      <c r="I15" s="2"/>
    </row>
    <row r="16" spans="1:20" x14ac:dyDescent="0.5">
      <c r="I16" s="2"/>
      <c r="Q16" s="2"/>
    </row>
    <row r="17" spans="15:17" x14ac:dyDescent="0.5">
      <c r="Q17" s="2"/>
    </row>
    <row r="19" spans="15:17" x14ac:dyDescent="0.5">
      <c r="O19" s="2"/>
    </row>
    <row r="20" spans="15:17" x14ac:dyDescent="0.5">
      <c r="O20" s="2"/>
    </row>
    <row r="21" spans="15:17" x14ac:dyDescent="0.5">
      <c r="O21" s="2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7"/>
  <sheetViews>
    <sheetView rightToLeft="1" workbookViewId="0">
      <selection activeCell="O14" sqref="O14:O17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8.285156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2.5" x14ac:dyDescent="0.5">
      <c r="A3" s="12" t="s">
        <v>56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2.5" x14ac:dyDescent="0.5">
      <c r="A6" s="9" t="s">
        <v>3</v>
      </c>
      <c r="C6" s="10" t="s">
        <v>58</v>
      </c>
      <c r="D6" s="10" t="s">
        <v>58</v>
      </c>
      <c r="E6" s="10" t="s">
        <v>58</v>
      </c>
      <c r="F6" s="10" t="s">
        <v>58</v>
      </c>
      <c r="G6" s="10" t="s">
        <v>58</v>
      </c>
      <c r="H6" s="10" t="s">
        <v>58</v>
      </c>
      <c r="I6" s="10" t="s">
        <v>58</v>
      </c>
      <c r="K6" s="10" t="s">
        <v>59</v>
      </c>
      <c r="L6" s="10" t="s">
        <v>59</v>
      </c>
      <c r="M6" s="10" t="s">
        <v>59</v>
      </c>
      <c r="N6" s="10" t="s">
        <v>59</v>
      </c>
      <c r="O6" s="10" t="s">
        <v>59</v>
      </c>
      <c r="P6" s="10" t="s">
        <v>59</v>
      </c>
      <c r="Q6" s="10" t="s">
        <v>59</v>
      </c>
    </row>
    <row r="7" spans="1:17" ht="22.5" x14ac:dyDescent="0.5">
      <c r="A7" s="10" t="s">
        <v>3</v>
      </c>
      <c r="C7" s="13" t="s">
        <v>7</v>
      </c>
      <c r="E7" s="13" t="s">
        <v>66</v>
      </c>
      <c r="G7" s="13" t="s">
        <v>67</v>
      </c>
      <c r="I7" s="13" t="s">
        <v>70</v>
      </c>
      <c r="K7" s="13" t="s">
        <v>7</v>
      </c>
      <c r="M7" s="13" t="s">
        <v>66</v>
      </c>
      <c r="O7" s="13" t="s">
        <v>67</v>
      </c>
      <c r="Q7" s="13" t="s">
        <v>70</v>
      </c>
    </row>
    <row r="8" spans="1:17" x14ac:dyDescent="0.5">
      <c r="A8" s="1" t="s">
        <v>16</v>
      </c>
      <c r="C8" s="2">
        <v>28100</v>
      </c>
      <c r="E8" s="2">
        <v>41649585053</v>
      </c>
      <c r="G8" s="2">
        <v>30304325614</v>
      </c>
      <c r="I8" s="2">
        <f>E8-G8</f>
        <v>11345259439</v>
      </c>
      <c r="K8" s="2">
        <v>28100</v>
      </c>
      <c r="M8" s="2">
        <v>41649585053</v>
      </c>
      <c r="O8" s="2">
        <v>30304325614</v>
      </c>
      <c r="Q8" s="2">
        <f>M8-O8</f>
        <v>11345259439</v>
      </c>
    </row>
    <row r="9" spans="1:17" x14ac:dyDescent="0.5">
      <c r="A9" s="1" t="s">
        <v>17</v>
      </c>
      <c r="C9" s="2">
        <v>56400</v>
      </c>
      <c r="E9" s="2">
        <v>84502500499</v>
      </c>
      <c r="G9" s="2">
        <v>61444058499</v>
      </c>
      <c r="I9" s="2">
        <f t="shared" ref="I9:I10" si="0">E9-G9</f>
        <v>23058442000</v>
      </c>
      <c r="K9" s="2">
        <v>56400</v>
      </c>
      <c r="M9" s="2">
        <v>84502500499</v>
      </c>
      <c r="O9" s="2">
        <v>61444058499</v>
      </c>
      <c r="Q9" s="2">
        <f t="shared" ref="Q9:Q10" si="1">M9-O9</f>
        <v>23058442000</v>
      </c>
    </row>
    <row r="10" spans="1:17" x14ac:dyDescent="0.5">
      <c r="A10" s="1" t="s">
        <v>15</v>
      </c>
      <c r="C10" s="2">
        <v>21000</v>
      </c>
      <c r="E10" s="2">
        <v>31104600386</v>
      </c>
      <c r="G10" s="2">
        <v>22693249707</v>
      </c>
      <c r="I10" s="2">
        <f t="shared" si="0"/>
        <v>8411350679</v>
      </c>
      <c r="K10" s="2">
        <v>21000</v>
      </c>
      <c r="M10" s="2">
        <v>31104600386</v>
      </c>
      <c r="O10" s="2">
        <v>22693249707</v>
      </c>
      <c r="Q10" s="2">
        <f t="shared" si="1"/>
        <v>8411350679</v>
      </c>
    </row>
    <row r="11" spans="1:17" x14ac:dyDescent="0.5">
      <c r="A11" s="1" t="s">
        <v>27</v>
      </c>
      <c r="C11" s="2">
        <v>30100</v>
      </c>
      <c r="E11" s="2">
        <v>30100000000</v>
      </c>
      <c r="G11" s="2">
        <v>29315125770</v>
      </c>
      <c r="I11" s="2">
        <v>784874230</v>
      </c>
      <c r="K11" s="2">
        <v>30100</v>
      </c>
      <c r="M11" s="2">
        <v>30100000000</v>
      </c>
      <c r="O11" s="2">
        <v>29315125770</v>
      </c>
      <c r="Q11" s="2">
        <v>784874230</v>
      </c>
    </row>
    <row r="12" spans="1:17" ht="22.5" thickBot="1" x14ac:dyDescent="0.55000000000000004">
      <c r="E12" s="3">
        <f>SUM(E8:E11)</f>
        <v>187356685938</v>
      </c>
      <c r="G12" s="3">
        <f>SUM(G8:G11)</f>
        <v>143756759590</v>
      </c>
      <c r="I12" s="3">
        <f>SUM(I8:I11)</f>
        <v>43599926348</v>
      </c>
      <c r="M12" s="3">
        <f>SUM(M8:M11)</f>
        <v>187356685938</v>
      </c>
      <c r="O12" s="3">
        <f>SUM(O8:O11)</f>
        <v>143756759590</v>
      </c>
      <c r="Q12" s="3">
        <f>SUM(Q8:Q11)</f>
        <v>43599926348</v>
      </c>
    </row>
    <row r="13" spans="1:17" ht="22.5" thickTop="1" x14ac:dyDescent="0.5"/>
    <row r="14" spans="1:17" x14ac:dyDescent="0.5">
      <c r="Q14" s="2"/>
    </row>
    <row r="15" spans="1:17" x14ac:dyDescent="0.5">
      <c r="G15" s="2"/>
      <c r="O15" s="2"/>
    </row>
    <row r="16" spans="1:17" x14ac:dyDescent="0.5">
      <c r="G16" s="2"/>
      <c r="I16" s="2"/>
      <c r="O16" s="2"/>
    </row>
    <row r="17" spans="7:15" x14ac:dyDescent="0.5">
      <c r="G17" s="2"/>
      <c r="O17" s="2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2"/>
  <sheetViews>
    <sheetView rightToLeft="1" workbookViewId="0">
      <selection activeCell="S14" sqref="S14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22.5" x14ac:dyDescent="0.5">
      <c r="A3" s="12" t="s">
        <v>56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6" spans="1:21" ht="22.5" x14ac:dyDescent="0.5">
      <c r="A6" s="9" t="s">
        <v>3</v>
      </c>
      <c r="C6" s="10" t="s">
        <v>58</v>
      </c>
      <c r="D6" s="10" t="s">
        <v>58</v>
      </c>
      <c r="E6" s="10" t="s">
        <v>58</v>
      </c>
      <c r="F6" s="10" t="s">
        <v>58</v>
      </c>
      <c r="G6" s="10" t="s">
        <v>58</v>
      </c>
      <c r="H6" s="10" t="s">
        <v>58</v>
      </c>
      <c r="I6" s="10" t="s">
        <v>58</v>
      </c>
      <c r="J6" s="10" t="s">
        <v>58</v>
      </c>
      <c r="K6" s="10" t="s">
        <v>58</v>
      </c>
      <c r="M6" s="10" t="s">
        <v>59</v>
      </c>
      <c r="N6" s="10" t="s">
        <v>59</v>
      </c>
      <c r="O6" s="10" t="s">
        <v>59</v>
      </c>
      <c r="P6" s="10" t="s">
        <v>59</v>
      </c>
      <c r="Q6" s="10" t="s">
        <v>59</v>
      </c>
      <c r="R6" s="10" t="s">
        <v>59</v>
      </c>
      <c r="S6" s="10" t="s">
        <v>59</v>
      </c>
      <c r="T6" s="10" t="s">
        <v>59</v>
      </c>
      <c r="U6" s="10" t="s">
        <v>59</v>
      </c>
    </row>
    <row r="7" spans="1:21" ht="22.5" x14ac:dyDescent="0.5">
      <c r="A7" s="10" t="s">
        <v>3</v>
      </c>
      <c r="C7" s="13" t="s">
        <v>71</v>
      </c>
      <c r="E7" s="13" t="s">
        <v>72</v>
      </c>
      <c r="G7" s="13" t="s">
        <v>73</v>
      </c>
      <c r="I7" s="13" t="s">
        <v>43</v>
      </c>
      <c r="K7" s="13" t="s">
        <v>74</v>
      </c>
      <c r="M7" s="13" t="s">
        <v>71</v>
      </c>
      <c r="O7" s="13" t="s">
        <v>72</v>
      </c>
      <c r="Q7" s="13" t="s">
        <v>73</v>
      </c>
      <c r="S7" s="13" t="s">
        <v>43</v>
      </c>
      <c r="U7" s="13" t="s">
        <v>74</v>
      </c>
    </row>
    <row r="8" spans="1:21" x14ac:dyDescent="0.5">
      <c r="A8" s="1" t="s">
        <v>16</v>
      </c>
      <c r="C8" s="2">
        <v>0</v>
      </c>
      <c r="E8" s="2">
        <v>76676926412</v>
      </c>
      <c r="G8" s="2">
        <v>11345259439</v>
      </c>
      <c r="I8" s="2">
        <f>C8+E8+G8</f>
        <v>88022185851</v>
      </c>
      <c r="K8" s="4">
        <f>I8/$I$11</f>
        <v>0.34973737030290686</v>
      </c>
      <c r="M8" s="2">
        <v>0</v>
      </c>
      <c r="O8" s="2">
        <v>256131287712</v>
      </c>
      <c r="Q8" s="2">
        <v>11335632391</v>
      </c>
      <c r="S8" s="2">
        <f>M8+O8+Q8</f>
        <v>267466920103</v>
      </c>
      <c r="U8" s="4">
        <f>S8/$S$11</f>
        <v>0.34745938344909205</v>
      </c>
    </row>
    <row r="9" spans="1:21" x14ac:dyDescent="0.5">
      <c r="A9" s="1" t="s">
        <v>17</v>
      </c>
      <c r="C9" s="2">
        <v>0</v>
      </c>
      <c r="E9" s="2">
        <v>113104349712</v>
      </c>
      <c r="G9" s="2">
        <v>23058442000</v>
      </c>
      <c r="I9" s="2">
        <f t="shared" ref="I9:I10" si="0">C9+E9+G9</f>
        <v>136162791712</v>
      </c>
      <c r="K9" s="4">
        <f t="shared" ref="K9:K10" si="1">I9/$I$11</f>
        <v>0.541013793807261</v>
      </c>
      <c r="M9" s="2">
        <v>0</v>
      </c>
      <c r="O9" s="2">
        <v>392533834700</v>
      </c>
      <c r="Q9" s="2">
        <v>23048814952</v>
      </c>
      <c r="S9" s="2">
        <f t="shared" ref="S9:S10" si="2">M9+O9+Q9</f>
        <v>415582649652</v>
      </c>
      <c r="U9" s="4">
        <f t="shared" ref="U9:U10" si="3">S9/$S$11</f>
        <v>0.53987271085567168</v>
      </c>
    </row>
    <row r="10" spans="1:21" x14ac:dyDescent="0.5">
      <c r="A10" s="1" t="s">
        <v>15</v>
      </c>
      <c r="C10" s="2">
        <v>0</v>
      </c>
      <c r="E10" s="2">
        <v>19084485206</v>
      </c>
      <c r="G10" s="2">
        <v>8411350679</v>
      </c>
      <c r="I10" s="2">
        <f t="shared" si="0"/>
        <v>27495835885</v>
      </c>
      <c r="K10" s="4">
        <f t="shared" si="1"/>
        <v>0.1092488358898321</v>
      </c>
      <c r="M10" s="2">
        <v>0</v>
      </c>
      <c r="O10" s="2">
        <v>78327658755</v>
      </c>
      <c r="Q10" s="2">
        <v>8401723631</v>
      </c>
      <c r="S10" s="2">
        <f t="shared" si="2"/>
        <v>86729382386</v>
      </c>
      <c r="U10" s="4">
        <f t="shared" si="3"/>
        <v>0.1126679056952363</v>
      </c>
    </row>
    <row r="11" spans="1:21" ht="22.5" thickBot="1" x14ac:dyDescent="0.55000000000000004">
      <c r="C11" s="3">
        <f>SUM(C8:C10)</f>
        <v>0</v>
      </c>
      <c r="E11" s="3">
        <f>SUM(E8:E10)</f>
        <v>208865761330</v>
      </c>
      <c r="G11" s="3">
        <f>SUM(G8:G10)</f>
        <v>42815052118</v>
      </c>
      <c r="I11" s="3">
        <f>SUM(I8:I10)</f>
        <v>251680813448</v>
      </c>
      <c r="K11" s="8">
        <f>SUM(K8:K10)</f>
        <v>1</v>
      </c>
      <c r="M11" s="3">
        <f>SUM(M8:M10)</f>
        <v>0</v>
      </c>
      <c r="O11" s="3">
        <f>SUM(O8:O10)</f>
        <v>726992781167</v>
      </c>
      <c r="Q11" s="3">
        <f>SUM(Q8:Q10)</f>
        <v>42786170974</v>
      </c>
      <c r="S11" s="3">
        <f>SUM(S8:S10)</f>
        <v>769778952141</v>
      </c>
      <c r="U11" s="5">
        <f>SUM(U8:U10)</f>
        <v>1</v>
      </c>
    </row>
    <row r="12" spans="1:21" ht="22.5" thickTop="1" x14ac:dyDescent="0.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Akrami</dc:creator>
  <cp:lastModifiedBy>Yasin Gadari</cp:lastModifiedBy>
  <dcterms:created xsi:type="dcterms:W3CDTF">2020-10-27T07:02:27Z</dcterms:created>
  <dcterms:modified xsi:type="dcterms:W3CDTF">2020-10-31T14:14:19Z</dcterms:modified>
</cp:coreProperties>
</file>