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فروردین 99\تارنما\"/>
    </mc:Choice>
  </mc:AlternateContent>
  <bookViews>
    <workbookView xWindow="0" yWindow="0" windowWidth="28800" windowHeight="13425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</sheets>
  <calcPr calcId="152511"/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Q15" i="12"/>
  <c r="O15" i="12"/>
  <c r="M15" i="12"/>
  <c r="K15" i="12"/>
  <c r="I15" i="12"/>
  <c r="G15" i="12"/>
  <c r="E15" i="12"/>
  <c r="C15" i="12"/>
  <c r="U9" i="11"/>
  <c r="U10" i="11"/>
  <c r="U11" i="11"/>
  <c r="U12" i="11"/>
  <c r="U8" i="11"/>
  <c r="K9" i="11"/>
  <c r="K10" i="11"/>
  <c r="K11" i="11"/>
  <c r="K12" i="11"/>
  <c r="K13" i="11" s="1"/>
  <c r="K8" i="11"/>
  <c r="S13" i="11"/>
  <c r="Q13" i="11"/>
  <c r="O13" i="11"/>
  <c r="M13" i="11"/>
  <c r="I13" i="11"/>
  <c r="G13" i="11"/>
  <c r="E13" i="11"/>
  <c r="C13" i="11"/>
  <c r="O16" i="10"/>
  <c r="Q16" i="10"/>
  <c r="M16" i="10"/>
  <c r="I16" i="10"/>
  <c r="G16" i="10"/>
  <c r="E16" i="10"/>
  <c r="I15" i="9"/>
  <c r="G15" i="9"/>
  <c r="E15" i="9"/>
  <c r="Q15" i="9"/>
  <c r="O15" i="9"/>
  <c r="M15" i="9"/>
  <c r="S10" i="7"/>
  <c r="Q10" i="7"/>
  <c r="O10" i="7"/>
  <c r="M10" i="7"/>
  <c r="K10" i="7"/>
  <c r="I10" i="7"/>
  <c r="S10" i="6"/>
  <c r="Q10" i="6"/>
  <c r="O10" i="6"/>
  <c r="M10" i="6"/>
  <c r="K10" i="6"/>
  <c r="AK11" i="3"/>
  <c r="AI11" i="3"/>
  <c r="AG11" i="3"/>
  <c r="AA11" i="3"/>
  <c r="W11" i="3"/>
  <c r="S11" i="3"/>
  <c r="Q11" i="3"/>
  <c r="Y14" i="1"/>
  <c r="W14" i="1"/>
  <c r="U14" i="1"/>
  <c r="O14" i="1"/>
  <c r="K14" i="1"/>
  <c r="G14" i="10"/>
  <c r="G14" i="12"/>
  <c r="G14" i="1"/>
  <c r="E14" i="10"/>
  <c r="E14" i="1"/>
  <c r="U13" i="11" l="1"/>
</calcChain>
</file>

<file path=xl/sharedStrings.xml><?xml version="1.0" encoding="utf-8"?>
<sst xmlns="http://schemas.openxmlformats.org/spreadsheetml/2006/main" count="386" uniqueCount="86">
  <si>
    <t>صندوق سرمایه‌گذاری در اوراق بهادار مبتنی بر سکه طلای مفید</t>
  </si>
  <si>
    <t>صورت وضعیت پورتفوی</t>
  </si>
  <si>
    <t>برای ماه منتهی به 1399/01/31</t>
  </si>
  <si>
    <t>نام شرکت</t>
  </si>
  <si>
    <t>1398/12/29</t>
  </si>
  <si>
    <t>تغییرات طی دوره</t>
  </si>
  <si>
    <t>1399/01/31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</si>
  <si>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</si>
  <si>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</si>
  <si>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</si>
  <si>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</si>
  <si>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</si>
  <si>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</si>
  <si>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</si>
  <si>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</si>
  <si>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سامان</t>
  </si>
  <si>
    <t>سکه تمام بهارتحویل1روزه صادرات</t>
  </si>
  <si>
    <t>سکه تمام بهارتحویلی 1روزه رفاه</t>
  </si>
  <si>
    <t>سکه تمام بهارتحویلی 1روزه ملت</t>
  </si>
  <si>
    <t>سكه تمام بهارتحويلي1روزه سامان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</si>
  <si>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</si>
  <si>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</si>
  <si>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</si>
  <si>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</si>
  <si>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</si>
  <si>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</si>
  <si>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</si>
  <si>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</si>
  <si>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</si>
  <si>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</si>
  <si>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</si>
  <si>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</si>
  <si>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</si>
  <si>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</si>
  <si>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</si>
  <si>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</si>
  <si>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</si>
  <si>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</si>
  <si>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</si>
  <si>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</si>
  <si>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</si>
  <si>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</si>
  <si>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</si>
  <si>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</si>
  <si>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</si>
  <si>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</si>
  <si>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</si>
  <si>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</si>
  <si>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</si>
  <si>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</si>
  <si>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</si>
  <si>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</si>
  <si>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</si>
  <si>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</si>
  <si>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</si>
  <si>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</si>
  <si>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</si>
  <si>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</si>
  <si>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</si>
  <si>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</si>
  <si>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</si>
  <si>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</si>
  <si>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</si>
  <si>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</si>
  <si>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</si>
  <si>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</si>
  <si>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</si>
  <si>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اسنادخزانه-م12بودجه96-981114</t>
  </si>
  <si>
    <t>اسنادخزانه-م6بودجه97-990423</t>
  </si>
  <si>
    <t>اسنادخزانه-م7بودجه97-980627</t>
  </si>
  <si>
    <t>اسنادخزانه-م8بودجه97-980723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</si>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</sst>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46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39250" y="0"/>
          <a:ext cx="6508750" cy="890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workbookViewId="0">
      <selection activeCell="C19" sqref="C19"/>
    </sheetView>
  </sheetViews>
  <sheetFormatPr defaultRowHeight="21.75"/>
  <cols>
    <col min="1" max="1" width="35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6384" width="9.140625" style="1"/>
  </cols>
  <sheetData>
    <row r="2" spans="1:1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>
      <c r="A6" s="23" t="s">
        <v>56</v>
      </c>
      <c r="C6" s="21" t="s">
        <v>54</v>
      </c>
      <c r="D6" s="21" t="s">
        <v>54</v>
      </c>
      <c r="E6" s="21" t="s">
        <v>54</v>
      </c>
      <c r="F6" s="21" t="s">
        <v>54</v>
      </c>
      <c r="G6" s="21" t="s">
        <v>54</v>
      </c>
      <c r="H6" s="21" t="s">
        <v>54</v>
      </c>
      <c r="I6" s="21" t="s">
        <v>54</v>
      </c>
      <c r="J6" s="12"/>
      <c r="K6" s="21" t="s">
        <v>55</v>
      </c>
      <c r="L6" s="21" t="s">
        <v>55</v>
      </c>
      <c r="M6" s="21" t="s">
        <v>55</v>
      </c>
      <c r="N6" s="21" t="s">
        <v>55</v>
      </c>
      <c r="O6" s="21" t="s">
        <v>55</v>
      </c>
      <c r="P6" s="21" t="s">
        <v>55</v>
      </c>
      <c r="Q6" s="21" t="s">
        <v>55</v>
      </c>
    </row>
    <row r="7" spans="1:17" ht="22.5">
      <c r="A7" s="21" t="s">
        <v>56</v>
      </c>
      <c r="C7" s="22" t="s">
        <v>76</v>
      </c>
      <c r="E7" s="22" t="s">
        <v>73</v>
      </c>
      <c r="G7" s="22" t="s">
        <v>74</v>
      </c>
      <c r="I7" s="21" t="s">
        <v>77</v>
      </c>
      <c r="J7" s="12"/>
      <c r="K7" s="21" t="s">
        <v>76</v>
      </c>
      <c r="M7" s="21" t="s">
        <v>73</v>
      </c>
      <c r="N7" s="12"/>
      <c r="O7" s="21" t="s">
        <v>74</v>
      </c>
      <c r="Q7" s="22" t="s">
        <v>77</v>
      </c>
    </row>
    <row r="8" spans="1:17" ht="22.5">
      <c r="A8" s="5" t="s">
        <v>67</v>
      </c>
      <c r="C8" s="13">
        <v>0</v>
      </c>
      <c r="E8" s="13">
        <v>0</v>
      </c>
      <c r="G8" s="13">
        <v>0</v>
      </c>
      <c r="I8" s="6">
        <v>0</v>
      </c>
      <c r="K8" s="6">
        <v>0</v>
      </c>
      <c r="M8" s="6">
        <v>0</v>
      </c>
      <c r="N8" s="12"/>
      <c r="O8" s="6">
        <v>245543881</v>
      </c>
      <c r="Q8" s="13">
        <v>245543881</v>
      </c>
    </row>
    <row r="9" spans="1:17" ht="22.5">
      <c r="A9" s="5" t="s">
        <v>68</v>
      </c>
      <c r="B9" s="12"/>
      <c r="C9" s="13">
        <v>0</v>
      </c>
      <c r="D9" s="12"/>
      <c r="E9" s="13">
        <v>0</v>
      </c>
      <c r="F9" s="12"/>
      <c r="G9" s="13">
        <v>0</v>
      </c>
      <c r="H9" s="12"/>
      <c r="I9" s="13">
        <v>0</v>
      </c>
      <c r="J9" s="12"/>
      <c r="K9" s="13">
        <v>0</v>
      </c>
      <c r="L9" s="12"/>
      <c r="M9" s="13">
        <v>0</v>
      </c>
      <c r="N9" s="12"/>
      <c r="O9" s="13">
        <v>7703671</v>
      </c>
      <c r="P9" s="12"/>
      <c r="Q9" s="13">
        <v>7703671</v>
      </c>
    </row>
    <row r="10" spans="1:17" ht="22.5">
      <c r="A10" s="2" t="s">
        <v>69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473478707</v>
      </c>
      <c r="Q10" s="3">
        <v>473478707</v>
      </c>
    </row>
    <row r="11" spans="1:17" ht="22.5">
      <c r="A11" s="2" t="s">
        <v>70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23622645</v>
      </c>
      <c r="Q11" s="3">
        <v>23622645</v>
      </c>
    </row>
    <row r="12" spans="1:17" ht="22.5">
      <c r="A12" s="2" t="s">
        <v>71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78492407</v>
      </c>
      <c r="Q12" s="3">
        <v>78492407</v>
      </c>
    </row>
    <row r="13" spans="1:17" ht="22.5">
      <c r="A13" s="2" t="s">
        <v>33</v>
      </c>
      <c r="C13" s="3">
        <v>251284274</v>
      </c>
      <c r="E13" s="3">
        <v>131975748</v>
      </c>
      <c r="G13" s="3">
        <v>0</v>
      </c>
      <c r="I13" s="3">
        <v>383260022</v>
      </c>
      <c r="K13" s="3">
        <v>1948174776</v>
      </c>
      <c r="M13" s="3">
        <v>203333975</v>
      </c>
      <c r="O13" s="3">
        <v>0</v>
      </c>
      <c r="Q13" s="3">
        <v>2151508751</v>
      </c>
    </row>
    <row r="14" spans="1:17" ht="22.5">
      <c r="A14" s="17" t="s">
        <v>29</v>
      </c>
      <c r="C14" s="13">
        <v>0</v>
      </c>
      <c r="D14" s="12"/>
      <c r="E14" s="13">
        <v>499628606</v>
      </c>
      <c r="F14" s="12"/>
      <c r="G14" s="13">
        <f>SUM(G9:G13)</f>
        <v>0</v>
      </c>
      <c r="H14" s="12"/>
      <c r="I14" s="13">
        <v>499628606</v>
      </c>
      <c r="J14" s="12"/>
      <c r="K14" s="13">
        <v>0</v>
      </c>
      <c r="L14" s="12"/>
      <c r="M14" s="13">
        <v>3080342528</v>
      </c>
      <c r="N14" s="12"/>
      <c r="O14" s="13">
        <v>0</v>
      </c>
      <c r="Q14" s="3">
        <v>3080342528</v>
      </c>
    </row>
    <row r="15" spans="1:17" ht="22.5" thickBot="1">
      <c r="C15" s="9">
        <f>SUM(C8:C14)</f>
        <v>251284274</v>
      </c>
      <c r="E15" s="9">
        <f>SUM(E8:E14)</f>
        <v>631604354</v>
      </c>
      <c r="G15" s="9">
        <f>SUM(G8:G14)</f>
        <v>0</v>
      </c>
      <c r="I15" s="9">
        <f>SUM(I8:I14)</f>
        <v>882888628</v>
      </c>
      <c r="K15" s="9">
        <f>SUM(K8:K14)</f>
        <v>1948174776</v>
      </c>
      <c r="M15" s="9">
        <f>SUM(M8:M14)</f>
        <v>3283676503</v>
      </c>
      <c r="O15" s="9">
        <f>SUM(O8:O14)</f>
        <v>828841311</v>
      </c>
      <c r="Q15" s="9">
        <f>SUM(Q8:Q14)</f>
        <v>6060692590</v>
      </c>
    </row>
    <row r="16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G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rightToLeft="1" workbookViewId="0">
      <selection activeCell="I13" sqref="I13"/>
    </sheetView>
  </sheetViews>
  <sheetFormatPr defaultRowHeight="21.75"/>
  <cols>
    <col min="1" max="1" width="28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6384" width="9.140625" style="1"/>
  </cols>
  <sheetData>
    <row r="2" spans="1:11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2.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2.5">
      <c r="A6" s="21" t="s">
        <v>78</v>
      </c>
      <c r="B6" s="21" t="s">
        <v>78</v>
      </c>
      <c r="C6" s="21"/>
      <c r="D6" s="4"/>
      <c r="E6" s="21" t="s">
        <v>54</v>
      </c>
      <c r="F6" s="21" t="s">
        <v>54</v>
      </c>
      <c r="G6" s="21" t="s">
        <v>54</v>
      </c>
      <c r="I6" s="21" t="s">
        <v>55</v>
      </c>
      <c r="J6" s="21" t="s">
        <v>55</v>
      </c>
      <c r="K6" s="21" t="s">
        <v>55</v>
      </c>
    </row>
    <row r="7" spans="1:11" ht="22.5">
      <c r="A7" s="22" t="s">
        <v>79</v>
      </c>
      <c r="C7" s="22" t="s">
        <v>39</v>
      </c>
      <c r="E7" s="22" t="s">
        <v>80</v>
      </c>
      <c r="G7" s="22" t="s">
        <v>81</v>
      </c>
      <c r="I7" s="22" t="s">
        <v>80</v>
      </c>
      <c r="J7" s="7"/>
      <c r="K7" s="22" t="s">
        <v>81</v>
      </c>
    </row>
    <row r="8" spans="1:11" ht="22.5">
      <c r="A8" s="5" t="s">
        <v>45</v>
      </c>
      <c r="C8" s="12" t="s">
        <v>46</v>
      </c>
      <c r="E8" s="13">
        <v>146738264</v>
      </c>
      <c r="G8" s="12">
        <v>100</v>
      </c>
      <c r="I8" s="6">
        <v>298039338</v>
      </c>
      <c r="J8" s="12"/>
      <c r="K8" s="7">
        <v>100</v>
      </c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"/>
  <sheetViews>
    <sheetView rightToLeft="1" workbookViewId="0">
      <selection activeCell="K18" sqref="K18"/>
    </sheetView>
  </sheetViews>
  <sheetFormatPr defaultRowHeight="21.75"/>
  <cols>
    <col min="1" max="1" width="34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8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2.5">
      <c r="A6" s="23" t="s">
        <v>3</v>
      </c>
      <c r="C6" s="21" t="s">
        <v>85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2.5">
      <c r="A7" s="23" t="s">
        <v>3</v>
      </c>
      <c r="C7" s="20" t="s">
        <v>7</v>
      </c>
      <c r="E7" s="20" t="s">
        <v>8</v>
      </c>
      <c r="G7" s="20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2.5">
      <c r="A8" s="21" t="s">
        <v>3</v>
      </c>
      <c r="C8" s="21" t="s">
        <v>7</v>
      </c>
      <c r="E8" s="21" t="s">
        <v>8</v>
      </c>
      <c r="G8" s="21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ht="22.5">
      <c r="A9" s="2" t="s">
        <v>15</v>
      </c>
      <c r="C9" s="3">
        <v>27140</v>
      </c>
      <c r="E9" s="3">
        <v>123240681723</v>
      </c>
      <c r="G9" s="3">
        <v>170784536145</v>
      </c>
      <c r="I9" s="3">
        <v>0</v>
      </c>
      <c r="K9" s="3">
        <v>0</v>
      </c>
      <c r="M9" s="3">
        <v>-27140</v>
      </c>
      <c r="O9" s="3">
        <v>170998284000</v>
      </c>
      <c r="Q9" s="3">
        <v>0</v>
      </c>
      <c r="S9" s="3">
        <v>0</v>
      </c>
      <c r="U9" s="3">
        <v>0</v>
      </c>
      <c r="W9" s="3">
        <v>0</v>
      </c>
      <c r="Y9" s="10">
        <v>0</v>
      </c>
    </row>
    <row r="10" spans="1:25" ht="22.5">
      <c r="A10" s="2" t="s">
        <v>16</v>
      </c>
      <c r="C10" s="3">
        <v>84390</v>
      </c>
      <c r="E10" s="3">
        <v>369497405257</v>
      </c>
      <c r="G10" s="3">
        <v>531590848788.75</v>
      </c>
      <c r="I10" s="3">
        <v>610</v>
      </c>
      <c r="K10" s="3">
        <v>3896274309</v>
      </c>
      <c r="M10" s="3">
        <v>0</v>
      </c>
      <c r="O10" s="3">
        <v>0</v>
      </c>
      <c r="Q10" s="3">
        <v>85000</v>
      </c>
      <c r="S10" s="3">
        <v>6310000</v>
      </c>
      <c r="U10" s="3">
        <v>373393679566</v>
      </c>
      <c r="W10" s="3">
        <v>535679562500</v>
      </c>
      <c r="Y10" s="10">
        <v>0.32148765549748071</v>
      </c>
    </row>
    <row r="11" spans="1:25" ht="22.5">
      <c r="A11" s="2" t="s">
        <v>17</v>
      </c>
      <c r="C11" s="3">
        <v>139170</v>
      </c>
      <c r="E11" s="3">
        <v>662455327790</v>
      </c>
      <c r="G11" s="3">
        <v>884708666719.19995</v>
      </c>
      <c r="I11" s="3">
        <v>830</v>
      </c>
      <c r="K11" s="3">
        <v>5386755033</v>
      </c>
      <c r="M11" s="3">
        <v>0</v>
      </c>
      <c r="O11" s="3">
        <v>0</v>
      </c>
      <c r="Q11" s="3">
        <v>140000</v>
      </c>
      <c r="S11" s="3">
        <v>6300000</v>
      </c>
      <c r="U11" s="3">
        <v>667842082823</v>
      </c>
      <c r="W11" s="3">
        <v>880897500000</v>
      </c>
      <c r="Y11" s="10">
        <v>0.52866992103808697</v>
      </c>
    </row>
    <row r="12" spans="1:25" ht="22.5">
      <c r="A12" s="2" t="s">
        <v>18</v>
      </c>
      <c r="C12" s="3">
        <v>20</v>
      </c>
      <c r="E12" s="3">
        <v>79633832</v>
      </c>
      <c r="G12" s="3">
        <v>126601550</v>
      </c>
      <c r="I12" s="3">
        <v>0</v>
      </c>
      <c r="K12" s="3">
        <v>0</v>
      </c>
      <c r="M12" s="3">
        <v>0</v>
      </c>
      <c r="O12" s="3">
        <v>0</v>
      </c>
      <c r="Q12" s="3">
        <v>20</v>
      </c>
      <c r="S12" s="3">
        <v>6300000</v>
      </c>
      <c r="U12" s="3">
        <v>79633832</v>
      </c>
      <c r="W12" s="3">
        <v>125842500</v>
      </c>
      <c r="Y12" s="10">
        <v>7.5524274434012425E-5</v>
      </c>
    </row>
    <row r="13" spans="1:25" ht="22.5">
      <c r="A13" s="2" t="s">
        <v>19</v>
      </c>
      <c r="C13" s="3">
        <v>0</v>
      </c>
      <c r="E13" s="3">
        <v>0</v>
      </c>
      <c r="G13" s="3">
        <v>0</v>
      </c>
      <c r="I13" s="3">
        <v>28000</v>
      </c>
      <c r="K13" s="3">
        <v>176548987496</v>
      </c>
      <c r="M13" s="3">
        <v>0</v>
      </c>
      <c r="O13" s="3">
        <v>0</v>
      </c>
      <c r="Q13" s="3">
        <v>28000</v>
      </c>
      <c r="S13" s="3">
        <v>6309999</v>
      </c>
      <c r="U13" s="3">
        <v>176548987496</v>
      </c>
      <c r="W13" s="3">
        <v>176459122035</v>
      </c>
      <c r="Y13" s="10">
        <v>0.10590179914540977</v>
      </c>
    </row>
    <row r="14" spans="1:25" ht="22.5" thickBot="1">
      <c r="E14" s="9">
        <f>SUM(E9:E13)</f>
        <v>1155273048602</v>
      </c>
      <c r="G14" s="9">
        <f>SUM(G9:G13)</f>
        <v>1587210653202.95</v>
      </c>
      <c r="K14" s="9">
        <f>SUM(K9:K13)</f>
        <v>185832016838</v>
      </c>
      <c r="O14" s="9">
        <f>SUM(O9:O13)</f>
        <v>170998284000</v>
      </c>
      <c r="U14" s="9">
        <f>SUM(U9:U13)</f>
        <v>1217864383717</v>
      </c>
      <c r="W14" s="9">
        <f>SUM(W9:W13)</f>
        <v>1593162027035</v>
      </c>
      <c r="Y14" s="11">
        <f>SUM(Y9:Y13)</f>
        <v>0.95613489995541145</v>
      </c>
    </row>
    <row r="15" spans="1:25" ht="22.5" thickTop="1"/>
    <row r="16" spans="1:25">
      <c r="W16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rightToLeft="1" topLeftCell="J1" workbookViewId="0">
      <selection activeCell="AK12" sqref="AK12"/>
    </sheetView>
  </sheetViews>
  <sheetFormatPr defaultRowHeight="21.75"/>
  <cols>
    <col min="1" max="1" width="34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2.5">
      <c r="A6" s="23" t="s">
        <v>21</v>
      </c>
      <c r="B6" s="19" t="s">
        <v>21</v>
      </c>
      <c r="C6" s="21"/>
      <c r="D6" s="21" t="s">
        <v>21</v>
      </c>
      <c r="E6" s="21" t="s">
        <v>21</v>
      </c>
      <c r="F6" s="21" t="s">
        <v>21</v>
      </c>
      <c r="G6" s="21" t="s">
        <v>21</v>
      </c>
      <c r="H6" s="19" t="s">
        <v>21</v>
      </c>
      <c r="I6" s="21" t="s">
        <v>21</v>
      </c>
      <c r="J6" s="21" t="s">
        <v>21</v>
      </c>
      <c r="K6" s="21" t="s">
        <v>21</v>
      </c>
      <c r="L6" s="21" t="s">
        <v>21</v>
      </c>
      <c r="M6" s="21" t="s">
        <v>21</v>
      </c>
      <c r="N6" s="12"/>
      <c r="O6" s="21" t="s">
        <v>85</v>
      </c>
      <c r="P6" s="21" t="s">
        <v>4</v>
      </c>
      <c r="Q6" s="21" t="s">
        <v>4</v>
      </c>
      <c r="R6" s="21" t="s">
        <v>4</v>
      </c>
      <c r="S6" s="21" t="s">
        <v>4</v>
      </c>
      <c r="T6" s="12"/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2.5">
      <c r="A7" s="23" t="s">
        <v>22</v>
      </c>
      <c r="C7" s="20" t="s">
        <v>23</v>
      </c>
      <c r="E7" s="20" t="s">
        <v>24</v>
      </c>
      <c r="G7" s="20" t="s">
        <v>25</v>
      </c>
      <c r="I7" s="22" t="s">
        <v>26</v>
      </c>
      <c r="J7" s="8"/>
      <c r="K7" s="22" t="s">
        <v>27</v>
      </c>
      <c r="M7" s="22" t="s">
        <v>20</v>
      </c>
      <c r="N7" s="12"/>
      <c r="O7" s="21" t="s">
        <v>7</v>
      </c>
      <c r="Q7" s="23" t="s">
        <v>8</v>
      </c>
      <c r="S7" s="23" t="s">
        <v>9</v>
      </c>
      <c r="T7" s="12"/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0" t="s">
        <v>7</v>
      </c>
      <c r="AE7" s="20" t="s">
        <v>28</v>
      </c>
      <c r="AG7" s="20" t="s">
        <v>8</v>
      </c>
      <c r="AI7" s="20" t="s">
        <v>9</v>
      </c>
      <c r="AK7" s="20" t="s">
        <v>13</v>
      </c>
    </row>
    <row r="8" spans="1:37" ht="22.5">
      <c r="A8" s="21" t="s">
        <v>22</v>
      </c>
      <c r="C8" s="21" t="s">
        <v>23</v>
      </c>
      <c r="E8" s="21" t="s">
        <v>24</v>
      </c>
      <c r="G8" s="21" t="s">
        <v>25</v>
      </c>
      <c r="I8" s="22" t="s">
        <v>26</v>
      </c>
      <c r="K8" s="22" t="s">
        <v>27</v>
      </c>
      <c r="M8" s="22" t="s">
        <v>20</v>
      </c>
      <c r="O8" s="22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2" t="s">
        <v>14</v>
      </c>
      <c r="AC8" s="21" t="s">
        <v>7</v>
      </c>
      <c r="AE8" s="21" t="s">
        <v>28</v>
      </c>
      <c r="AG8" s="21" t="s">
        <v>8</v>
      </c>
      <c r="AI8" s="21" t="s">
        <v>9</v>
      </c>
      <c r="AK8" s="21" t="s">
        <v>13</v>
      </c>
    </row>
    <row r="9" spans="1:37" ht="22.5">
      <c r="A9" s="2" t="s">
        <v>29</v>
      </c>
      <c r="C9" s="1" t="s">
        <v>30</v>
      </c>
      <c r="E9" s="1" t="s">
        <v>30</v>
      </c>
      <c r="G9" s="1" t="s">
        <v>31</v>
      </c>
      <c r="I9" s="1" t="s">
        <v>32</v>
      </c>
      <c r="K9" s="3">
        <v>0</v>
      </c>
      <c r="M9" s="3">
        <v>0</v>
      </c>
      <c r="O9" s="3">
        <v>30100</v>
      </c>
      <c r="Q9" s="3">
        <v>24669784033</v>
      </c>
      <c r="S9" s="3">
        <v>27250497955</v>
      </c>
      <c r="U9" s="3">
        <v>0</v>
      </c>
      <c r="W9" s="3">
        <v>0</v>
      </c>
      <c r="Y9" s="3">
        <v>0</v>
      </c>
      <c r="AA9" s="3">
        <v>0</v>
      </c>
      <c r="AC9" s="3">
        <v>30100</v>
      </c>
      <c r="AE9" s="3">
        <v>922600</v>
      </c>
      <c r="AG9" s="3">
        <v>24669784033</v>
      </c>
      <c r="AI9" s="3">
        <v>27750126562</v>
      </c>
      <c r="AK9" s="10">
        <v>1.6832036581015231E-2</v>
      </c>
    </row>
    <row r="10" spans="1:37" ht="22.5">
      <c r="A10" s="2" t="s">
        <v>33</v>
      </c>
      <c r="C10" s="1" t="s">
        <v>30</v>
      </c>
      <c r="E10" s="1" t="s">
        <v>30</v>
      </c>
      <c r="G10" s="1" t="s">
        <v>34</v>
      </c>
      <c r="I10" s="1" t="s">
        <v>35</v>
      </c>
      <c r="K10" s="3">
        <v>16</v>
      </c>
      <c r="M10" s="3">
        <v>16</v>
      </c>
      <c r="O10" s="3">
        <v>18500</v>
      </c>
      <c r="Q10" s="3">
        <v>17135873507</v>
      </c>
      <c r="S10" s="3">
        <v>16413501578</v>
      </c>
      <c r="U10" s="3">
        <v>0</v>
      </c>
      <c r="W10" s="3">
        <v>0</v>
      </c>
      <c r="Y10" s="3">
        <v>0</v>
      </c>
      <c r="AA10" s="3">
        <v>0</v>
      </c>
      <c r="AC10" s="3">
        <v>18500</v>
      </c>
      <c r="AE10" s="3">
        <v>894999</v>
      </c>
      <c r="AG10" s="3">
        <v>17135873507</v>
      </c>
      <c r="AI10" s="3">
        <v>16545477326</v>
      </c>
      <c r="AK10" s="10">
        <v>1.0035776917246554E-2</v>
      </c>
    </row>
    <row r="11" spans="1:37" ht="22.5" thickBot="1">
      <c r="Q11" s="9">
        <f>SUM(Q9:Q10)</f>
        <v>41805657540</v>
      </c>
      <c r="S11" s="9">
        <f>SUM(S9:S10)</f>
        <v>43663999533</v>
      </c>
      <c r="W11" s="9">
        <f>SUM(W9:W10)</f>
        <v>0</v>
      </c>
      <c r="AA11" s="9">
        <f>SUM(AA9:AA10)</f>
        <v>0</v>
      </c>
      <c r="AG11" s="9">
        <f>SUM(AG9:AG10)</f>
        <v>41805657540</v>
      </c>
      <c r="AI11" s="9">
        <f>SUM(AI9:AI10)</f>
        <v>44295603888</v>
      </c>
      <c r="AK11" s="11">
        <f>SUM(AK9:AK10)</f>
        <v>2.6867813498261783E-2</v>
      </c>
    </row>
    <row r="12" spans="1:37" ht="22.5" thickTop="1">
      <c r="W12" s="3"/>
    </row>
    <row r="13" spans="1:37">
      <c r="AI13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S11" sqref="S11"/>
    </sheetView>
  </sheetViews>
  <sheetFormatPr defaultRowHeight="21.75"/>
  <cols>
    <col min="1" max="1" width="28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16384" width="9.140625" style="1"/>
  </cols>
  <sheetData>
    <row r="2" spans="1:19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>
      <c r="A6" s="23" t="s">
        <v>37</v>
      </c>
      <c r="C6" s="21" t="s">
        <v>53</v>
      </c>
      <c r="D6" s="21" t="s">
        <v>38</v>
      </c>
      <c r="E6" s="21" t="s">
        <v>38</v>
      </c>
      <c r="F6" s="21" t="s">
        <v>38</v>
      </c>
      <c r="G6" s="21" t="s">
        <v>38</v>
      </c>
      <c r="H6" s="21" t="s">
        <v>38</v>
      </c>
      <c r="I6" s="21" t="s">
        <v>38</v>
      </c>
      <c r="J6" s="12"/>
      <c r="K6" s="21" t="s">
        <v>85</v>
      </c>
      <c r="L6" s="12"/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2.5">
      <c r="A7" s="21" t="s">
        <v>37</v>
      </c>
      <c r="C7" s="22" t="s">
        <v>39</v>
      </c>
      <c r="E7" s="22" t="s">
        <v>40</v>
      </c>
      <c r="G7" s="22" t="s">
        <v>41</v>
      </c>
      <c r="I7" s="21" t="s">
        <v>27</v>
      </c>
      <c r="J7" s="12"/>
      <c r="K7" s="22" t="s">
        <v>42</v>
      </c>
      <c r="L7" s="12"/>
      <c r="M7" s="22" t="s">
        <v>43</v>
      </c>
      <c r="N7" s="7"/>
      <c r="O7" s="22" t="s">
        <v>44</v>
      </c>
      <c r="Q7" s="22" t="s">
        <v>42</v>
      </c>
      <c r="S7" s="22" t="s">
        <v>36</v>
      </c>
    </row>
    <row r="8" spans="1:19" ht="22.5">
      <c r="A8" s="5" t="s">
        <v>45</v>
      </c>
      <c r="C8" s="12" t="s">
        <v>46</v>
      </c>
      <c r="E8" s="12" t="s">
        <v>47</v>
      </c>
      <c r="G8" s="12" t="s">
        <v>48</v>
      </c>
      <c r="I8" s="7">
        <v>0</v>
      </c>
      <c r="K8" s="6">
        <v>17402373482</v>
      </c>
      <c r="M8" s="6">
        <v>14752458264</v>
      </c>
      <c r="N8" s="12"/>
      <c r="O8" s="6">
        <v>3935561387</v>
      </c>
      <c r="Q8" s="13">
        <v>28219270359</v>
      </c>
      <c r="S8" s="14">
        <v>1.7116599086891286E-2</v>
      </c>
    </row>
    <row r="9" spans="1:19" ht="22.5">
      <c r="A9" s="5" t="s">
        <v>45</v>
      </c>
      <c r="B9" s="12"/>
      <c r="C9" s="12" t="s">
        <v>49</v>
      </c>
      <c r="D9" s="12"/>
      <c r="E9" s="12" t="s">
        <v>50</v>
      </c>
      <c r="F9" s="12"/>
      <c r="G9" s="12" t="s">
        <v>51</v>
      </c>
      <c r="H9" s="12"/>
      <c r="I9" s="12">
        <v>0</v>
      </c>
      <c r="J9" s="12"/>
      <c r="K9" s="13">
        <v>500000</v>
      </c>
      <c r="L9" s="12"/>
      <c r="M9" s="13">
        <v>0</v>
      </c>
      <c r="N9" s="12"/>
      <c r="O9" s="13">
        <v>0</v>
      </c>
      <c r="P9" s="12"/>
      <c r="Q9" s="13">
        <v>500000</v>
      </c>
      <c r="R9" s="12"/>
      <c r="S9" s="14">
        <v>3.0327855520602208E-7</v>
      </c>
    </row>
    <row r="10" spans="1:19" ht="22.5" thickBot="1">
      <c r="K10" s="9">
        <f>SUM(K8:K9)</f>
        <v>17402873482</v>
      </c>
      <c r="M10" s="9">
        <f>SUM(M8:M9)</f>
        <v>14752458264</v>
      </c>
      <c r="O10" s="9">
        <f>SUM(O8:O9)</f>
        <v>3935561387</v>
      </c>
      <c r="Q10" s="9">
        <f>SUM(Q8:Q9)</f>
        <v>28219770359</v>
      </c>
      <c r="S10" s="11">
        <f>SUM(S8:S9)</f>
        <v>1.7116902365446492E-2</v>
      </c>
    </row>
    <row r="11" spans="1:19" ht="22.5" thickTop="1"/>
    <row r="12" spans="1:19">
      <c r="S12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13" sqref="G13"/>
    </sheetView>
  </sheetViews>
  <sheetFormatPr defaultRowHeight="21.75"/>
  <cols>
    <col min="1" max="1" width="28.57031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16384" width="9.140625" style="1"/>
  </cols>
  <sheetData>
    <row r="2" spans="1:7" ht="22.5">
      <c r="A2" s="19" t="s">
        <v>0</v>
      </c>
      <c r="B2" s="19"/>
      <c r="C2" s="19"/>
      <c r="D2" s="19"/>
      <c r="E2" s="19"/>
      <c r="F2" s="19"/>
      <c r="G2" s="19"/>
    </row>
    <row r="3" spans="1:7" ht="22.5">
      <c r="A3" s="19" t="s">
        <v>52</v>
      </c>
      <c r="B3" s="19"/>
      <c r="C3" s="19"/>
      <c r="D3" s="19"/>
      <c r="E3" s="19"/>
      <c r="F3" s="19"/>
      <c r="G3" s="19"/>
    </row>
    <row r="4" spans="1:7" ht="22.5">
      <c r="A4" s="19" t="s">
        <v>2</v>
      </c>
      <c r="B4" s="19"/>
      <c r="C4" s="19"/>
      <c r="D4" s="19"/>
      <c r="E4" s="19"/>
      <c r="F4" s="19"/>
      <c r="G4" s="19"/>
    </row>
    <row r="6" spans="1:7" ht="22.5">
      <c r="A6" s="21" t="s">
        <v>56</v>
      </c>
      <c r="C6" s="21" t="s">
        <v>42</v>
      </c>
      <c r="D6" s="12"/>
      <c r="E6" s="21" t="s">
        <v>75</v>
      </c>
      <c r="F6" s="12"/>
      <c r="G6" s="21" t="s">
        <v>13</v>
      </c>
    </row>
    <row r="7" spans="1:7" ht="22.5">
      <c r="A7" s="5" t="s">
        <v>82</v>
      </c>
      <c r="C7" s="6">
        <v>-8882359005</v>
      </c>
      <c r="D7" s="12"/>
      <c r="E7" s="15">
        <f>C7/$C$10</f>
        <v>1.1311170274477438</v>
      </c>
      <c r="F7" s="12"/>
      <c r="G7" s="15">
        <v>-5.3876580117151992E-3</v>
      </c>
    </row>
    <row r="8" spans="1:7" ht="22.5">
      <c r="A8" s="5" t="s">
        <v>83</v>
      </c>
      <c r="C8" s="13">
        <v>882888628</v>
      </c>
      <c r="E8" s="14">
        <f t="shared" ref="E8:E9" si="0">C8/$C$10</f>
        <v>-0.11243075853032095</v>
      </c>
      <c r="G8" s="14">
        <v>5.3552237501533419E-4</v>
      </c>
    </row>
    <row r="9" spans="1:7" ht="22.5">
      <c r="A9" s="5" t="s">
        <v>84</v>
      </c>
      <c r="B9" s="12"/>
      <c r="C9" s="13">
        <v>146738264</v>
      </c>
      <c r="D9" s="12"/>
      <c r="E9" s="14">
        <f t="shared" si="0"/>
        <v>-1.8686268917422831E-2</v>
      </c>
      <c r="F9" s="12"/>
      <c r="G9" s="14">
        <v>8.9005137398719673E-5</v>
      </c>
    </row>
    <row r="10" spans="1:7" ht="22.5" thickBot="1">
      <c r="C10" s="9">
        <f>SUM(C7:C9)</f>
        <v>-7852732113</v>
      </c>
      <c r="E10" s="18">
        <f>SUM(E7:E9)</f>
        <v>0.99999999999999989</v>
      </c>
      <c r="G10" s="11">
        <f>SUM(G7:G9)</f>
        <v>-4.7631304993011455E-3</v>
      </c>
    </row>
    <row r="11" spans="1:7" ht="22.5" thickTop="1"/>
    <row r="13" spans="1:7">
      <c r="G13" s="3"/>
    </row>
  </sheetData>
  <mergeCells count="7">
    <mergeCell ref="A2:G2"/>
    <mergeCell ref="A3:G3"/>
    <mergeCell ref="A4:G4"/>
    <mergeCell ref="A6"/>
    <mergeCell ref="C6"/>
    <mergeCell ref="E6"/>
    <mergeCell ref="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O15" sqref="O15"/>
    </sheetView>
  </sheetViews>
  <sheetFormatPr defaultRowHeight="21.75"/>
  <cols>
    <col min="1" max="1" width="34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16384" width="9.140625" style="1"/>
  </cols>
  <sheetData>
    <row r="2" spans="1:19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>
      <c r="A6" s="23" t="s">
        <v>53</v>
      </c>
      <c r="B6" s="19" t="s">
        <v>53</v>
      </c>
      <c r="C6" s="21"/>
      <c r="D6" s="21" t="s">
        <v>53</v>
      </c>
      <c r="E6" s="21" t="s">
        <v>53</v>
      </c>
      <c r="F6" s="21" t="s">
        <v>53</v>
      </c>
      <c r="G6" s="21" t="s">
        <v>53</v>
      </c>
      <c r="I6" s="21" t="s">
        <v>54</v>
      </c>
      <c r="J6" s="21" t="s">
        <v>54</v>
      </c>
      <c r="K6" s="21" t="s">
        <v>54</v>
      </c>
      <c r="L6" s="21" t="s">
        <v>54</v>
      </c>
      <c r="M6" s="21" t="s">
        <v>54</v>
      </c>
      <c r="N6" s="12"/>
      <c r="O6" s="21" t="s">
        <v>55</v>
      </c>
      <c r="P6" s="21" t="s">
        <v>55</v>
      </c>
      <c r="Q6" s="21" t="s">
        <v>55</v>
      </c>
      <c r="R6" s="21" t="s">
        <v>55</v>
      </c>
      <c r="S6" s="21" t="s">
        <v>55</v>
      </c>
    </row>
    <row r="7" spans="1:19" ht="22.5">
      <c r="A7" s="21" t="s">
        <v>56</v>
      </c>
      <c r="C7" s="22" t="s">
        <v>57</v>
      </c>
      <c r="E7" s="22" t="s">
        <v>26</v>
      </c>
      <c r="G7" s="22" t="s">
        <v>27</v>
      </c>
      <c r="I7" s="22" t="s">
        <v>58</v>
      </c>
      <c r="J7" s="8"/>
      <c r="K7" s="22" t="s">
        <v>59</v>
      </c>
      <c r="M7" s="22" t="s">
        <v>60</v>
      </c>
      <c r="N7" s="12"/>
      <c r="O7" s="21" t="s">
        <v>58</v>
      </c>
      <c r="Q7" s="22" t="s">
        <v>59</v>
      </c>
      <c r="S7" s="22" t="s">
        <v>60</v>
      </c>
    </row>
    <row r="8" spans="1:19" ht="22.5">
      <c r="A8" s="5" t="s">
        <v>33</v>
      </c>
      <c r="C8" s="12" t="s">
        <v>61</v>
      </c>
      <c r="E8" s="12" t="s">
        <v>35</v>
      </c>
      <c r="G8" s="13">
        <v>16</v>
      </c>
      <c r="I8" s="6">
        <v>251284274</v>
      </c>
      <c r="K8" s="7" t="s">
        <v>61</v>
      </c>
      <c r="M8" s="6">
        <v>251284274</v>
      </c>
      <c r="O8" s="6">
        <v>1948174776</v>
      </c>
      <c r="Q8" s="12" t="s">
        <v>61</v>
      </c>
      <c r="S8" s="13">
        <v>1948174776</v>
      </c>
    </row>
    <row r="9" spans="1:19" ht="22.5">
      <c r="A9" s="5" t="s">
        <v>45</v>
      </c>
      <c r="B9" s="12"/>
      <c r="C9" s="13">
        <v>9</v>
      </c>
      <c r="D9" s="12"/>
      <c r="E9" s="12" t="s">
        <v>61</v>
      </c>
      <c r="F9" s="12"/>
      <c r="G9" s="12">
        <v>0</v>
      </c>
      <c r="H9" s="12"/>
      <c r="I9" s="13">
        <v>146738264</v>
      </c>
      <c r="J9" s="12"/>
      <c r="K9" s="13">
        <v>0</v>
      </c>
      <c r="L9" s="12"/>
      <c r="M9" s="13">
        <v>146738264</v>
      </c>
      <c r="N9" s="12"/>
      <c r="O9" s="13">
        <v>298039338</v>
      </c>
      <c r="P9" s="12"/>
      <c r="Q9" s="13">
        <v>0</v>
      </c>
      <c r="R9" s="12"/>
      <c r="S9" s="13">
        <v>298039338</v>
      </c>
    </row>
    <row r="10" spans="1:19" ht="22.5" thickBot="1">
      <c r="I10" s="9">
        <f>SUM(I8:I9)</f>
        <v>398022538</v>
      </c>
      <c r="K10" s="9">
        <f>SUM(K8:K9)</f>
        <v>0</v>
      </c>
      <c r="M10" s="9">
        <f>SUM(M8:M9)</f>
        <v>398022538</v>
      </c>
      <c r="O10" s="9">
        <f>SUM(O8:O9)</f>
        <v>2246214114</v>
      </c>
      <c r="Q10" s="9">
        <f>SUM(Q8:Q9)</f>
        <v>0</v>
      </c>
      <c r="S10" s="9">
        <f>SUM(S8:S9)</f>
        <v>2246214114</v>
      </c>
    </row>
    <row r="11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workbookViewId="0">
      <selection activeCell="Q13" sqref="Q13:Q14"/>
    </sheetView>
  </sheetViews>
  <sheetFormatPr defaultRowHeight="21.75"/>
  <cols>
    <col min="1" max="1" width="34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6384" width="9.140625" style="1"/>
  </cols>
  <sheetData>
    <row r="2" spans="1:1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>
      <c r="A6" s="23" t="s">
        <v>3</v>
      </c>
      <c r="C6" s="21" t="s">
        <v>54</v>
      </c>
      <c r="D6" s="21" t="s">
        <v>54</v>
      </c>
      <c r="E6" s="21" t="s">
        <v>54</v>
      </c>
      <c r="F6" s="21" t="s">
        <v>54</v>
      </c>
      <c r="G6" s="21" t="s">
        <v>54</v>
      </c>
      <c r="H6" s="21" t="s">
        <v>54</v>
      </c>
      <c r="I6" s="21" t="s">
        <v>54</v>
      </c>
      <c r="J6" s="12"/>
      <c r="K6" s="21" t="s">
        <v>55</v>
      </c>
      <c r="L6" s="21" t="s">
        <v>55</v>
      </c>
      <c r="M6" s="21" t="s">
        <v>55</v>
      </c>
      <c r="N6" s="21" t="s">
        <v>55</v>
      </c>
      <c r="O6" s="21" t="s">
        <v>55</v>
      </c>
      <c r="P6" s="21" t="s">
        <v>55</v>
      </c>
      <c r="Q6" s="21" t="s">
        <v>55</v>
      </c>
    </row>
    <row r="7" spans="1:17" ht="22.5">
      <c r="A7" s="21" t="s">
        <v>3</v>
      </c>
      <c r="C7" s="22" t="s">
        <v>7</v>
      </c>
      <c r="E7" s="22" t="s">
        <v>62</v>
      </c>
      <c r="G7" s="22" t="s">
        <v>63</v>
      </c>
      <c r="I7" s="21" t="s">
        <v>64</v>
      </c>
      <c r="J7" s="12"/>
      <c r="K7" s="21" t="s">
        <v>7</v>
      </c>
      <c r="M7" s="21" t="s">
        <v>62</v>
      </c>
      <c r="N7" s="12"/>
      <c r="O7" s="21" t="s">
        <v>63</v>
      </c>
      <c r="Q7" s="22" t="s">
        <v>64</v>
      </c>
    </row>
    <row r="8" spans="1:17" ht="22.5">
      <c r="A8" s="5" t="s">
        <v>19</v>
      </c>
      <c r="C8" s="13">
        <v>28000</v>
      </c>
      <c r="E8" s="13">
        <v>176459122035</v>
      </c>
      <c r="G8" s="13">
        <v>176548987496</v>
      </c>
      <c r="I8" s="6">
        <v>-89865461</v>
      </c>
      <c r="K8" s="6">
        <v>28000</v>
      </c>
      <c r="M8" s="6">
        <v>176459122035</v>
      </c>
      <c r="N8" s="12"/>
      <c r="O8" s="6">
        <v>176548987496</v>
      </c>
      <c r="Q8" s="13">
        <v>-89865461</v>
      </c>
    </row>
    <row r="9" spans="1:17" ht="22.5">
      <c r="A9" s="5" t="s">
        <v>18</v>
      </c>
      <c r="B9" s="12"/>
      <c r="C9" s="13">
        <v>20</v>
      </c>
      <c r="D9" s="12"/>
      <c r="E9" s="13">
        <v>125842500</v>
      </c>
      <c r="F9" s="12"/>
      <c r="G9" s="13">
        <v>126601550</v>
      </c>
      <c r="H9" s="12"/>
      <c r="I9" s="13">
        <v>-759050</v>
      </c>
      <c r="J9" s="12"/>
      <c r="K9" s="13">
        <v>20</v>
      </c>
      <c r="L9" s="12"/>
      <c r="M9" s="13">
        <v>125842500</v>
      </c>
      <c r="N9" s="12"/>
      <c r="O9" s="13">
        <v>79633832</v>
      </c>
      <c r="P9" s="12"/>
      <c r="Q9" s="13">
        <v>46208668</v>
      </c>
    </row>
    <row r="10" spans="1:17" ht="22.5">
      <c r="A10" s="2" t="s">
        <v>17</v>
      </c>
      <c r="C10" s="3">
        <v>140000</v>
      </c>
      <c r="E10" s="3">
        <v>880897500000</v>
      </c>
      <c r="G10" s="3">
        <v>890095421752</v>
      </c>
      <c r="I10" s="3">
        <v>-9197921752</v>
      </c>
      <c r="K10" s="3">
        <v>140000</v>
      </c>
      <c r="M10" s="3">
        <v>880897500000</v>
      </c>
      <c r="O10" s="3">
        <v>587230649432</v>
      </c>
      <c r="Q10" s="3">
        <v>293666850568</v>
      </c>
    </row>
    <row r="11" spans="1:17" ht="22.5">
      <c r="A11" s="2" t="s">
        <v>16</v>
      </c>
      <c r="C11" s="3">
        <v>85000</v>
      </c>
      <c r="E11" s="3">
        <v>535679562500</v>
      </c>
      <c r="G11" s="3">
        <v>535487123097</v>
      </c>
      <c r="I11" s="3">
        <v>192439403</v>
      </c>
      <c r="K11" s="3">
        <v>85000</v>
      </c>
      <c r="M11" s="3">
        <v>535679562500</v>
      </c>
      <c r="O11" s="3">
        <v>357392943445</v>
      </c>
      <c r="Q11" s="3">
        <v>178286619055</v>
      </c>
    </row>
    <row r="12" spans="1:17" ht="22.5">
      <c r="A12" s="2" t="s">
        <v>15</v>
      </c>
      <c r="C12" s="3">
        <v>0</v>
      </c>
      <c r="E12" s="3">
        <v>0</v>
      </c>
      <c r="G12" s="3">
        <v>57235444008</v>
      </c>
      <c r="I12" s="3">
        <v>-57235444008</v>
      </c>
      <c r="K12" s="3">
        <v>0</v>
      </c>
      <c r="M12" s="3">
        <v>0</v>
      </c>
      <c r="O12" s="3">
        <v>0</v>
      </c>
      <c r="Q12" s="3">
        <v>0</v>
      </c>
    </row>
    <row r="13" spans="1:17" ht="22.5">
      <c r="A13" s="2" t="s">
        <v>29</v>
      </c>
      <c r="C13" s="3">
        <v>30100</v>
      </c>
      <c r="E13" s="3">
        <v>27750126561</v>
      </c>
      <c r="G13" s="3">
        <v>27250497955</v>
      </c>
      <c r="I13" s="3">
        <v>499628606</v>
      </c>
      <c r="K13" s="3">
        <v>30100</v>
      </c>
      <c r="M13" s="3">
        <v>27750126561</v>
      </c>
      <c r="O13" s="3">
        <v>24669784033</v>
      </c>
      <c r="Q13" s="3">
        <v>3080342528</v>
      </c>
    </row>
    <row r="14" spans="1:17" ht="22.5">
      <c r="A14" s="2" t="s">
        <v>65</v>
      </c>
      <c r="C14" s="3">
        <v>18500</v>
      </c>
      <c r="E14" s="13">
        <v>16545477326</v>
      </c>
      <c r="G14" s="13">
        <v>16413501578</v>
      </c>
      <c r="I14" s="3">
        <v>131975748</v>
      </c>
      <c r="K14" s="13">
        <v>18500</v>
      </c>
      <c r="M14" s="3">
        <v>16545477325</v>
      </c>
      <c r="O14" s="13">
        <v>16342143350</v>
      </c>
      <c r="Q14" s="3">
        <v>203333975</v>
      </c>
    </row>
    <row r="15" spans="1:17" ht="22.5" thickBot="1">
      <c r="E15" s="9">
        <f>SUM(E8:E14)</f>
        <v>1637457630922</v>
      </c>
      <c r="G15" s="9">
        <f>SUM(G8:G14)</f>
        <v>1703157577436</v>
      </c>
      <c r="I15" s="9">
        <f>SUM(I8:I14)</f>
        <v>-65699946514</v>
      </c>
      <c r="M15" s="9">
        <f>SUM(M8:M14)</f>
        <v>1637457630921</v>
      </c>
      <c r="O15" s="9">
        <f>SUM(O8:O14)</f>
        <v>1162264141588</v>
      </c>
      <c r="Q15" s="9">
        <f>SUM(Q8:Q14)</f>
        <v>475193489333</v>
      </c>
    </row>
    <row r="16" spans="1:17" ht="22.5" thickTop="1"/>
    <row r="17" spans="7:15">
      <c r="G17" s="3"/>
      <c r="I17" s="3"/>
    </row>
    <row r="18" spans="7:15">
      <c r="G18" s="3"/>
      <c r="O18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rightToLeft="1" workbookViewId="0">
      <selection activeCell="Q11" sqref="Q11:Q15"/>
    </sheetView>
  </sheetViews>
  <sheetFormatPr defaultRowHeight="21.75"/>
  <cols>
    <col min="1" max="1" width="35.570312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6384" width="9.140625" style="1"/>
  </cols>
  <sheetData>
    <row r="2" spans="1:1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>
      <c r="A6" s="23" t="s">
        <v>3</v>
      </c>
      <c r="C6" s="21" t="s">
        <v>54</v>
      </c>
      <c r="D6" s="21" t="s">
        <v>54</v>
      </c>
      <c r="E6" s="21" t="s">
        <v>54</v>
      </c>
      <c r="F6" s="21" t="s">
        <v>54</v>
      </c>
      <c r="G6" s="21" t="s">
        <v>54</v>
      </c>
      <c r="H6" s="21" t="s">
        <v>54</v>
      </c>
      <c r="I6" s="21" t="s">
        <v>54</v>
      </c>
      <c r="J6" s="12"/>
      <c r="K6" s="21" t="s">
        <v>55</v>
      </c>
      <c r="L6" s="21" t="s">
        <v>55</v>
      </c>
      <c r="M6" s="21" t="s">
        <v>55</v>
      </c>
      <c r="N6" s="21" t="s">
        <v>55</v>
      </c>
      <c r="O6" s="21" t="s">
        <v>55</v>
      </c>
      <c r="P6" s="21" t="s">
        <v>55</v>
      </c>
      <c r="Q6" s="21" t="s">
        <v>55</v>
      </c>
    </row>
    <row r="7" spans="1:17" ht="22.5">
      <c r="A7" s="21" t="s">
        <v>3</v>
      </c>
      <c r="C7" s="22" t="s">
        <v>7</v>
      </c>
      <c r="E7" s="22" t="s">
        <v>62</v>
      </c>
      <c r="G7" s="22" t="s">
        <v>63</v>
      </c>
      <c r="I7" s="21" t="s">
        <v>66</v>
      </c>
      <c r="J7" s="12"/>
      <c r="K7" s="21" t="s">
        <v>7</v>
      </c>
      <c r="M7" s="21" t="s">
        <v>62</v>
      </c>
      <c r="N7" s="12"/>
      <c r="O7" s="21" t="s">
        <v>63</v>
      </c>
      <c r="Q7" s="22" t="s">
        <v>66</v>
      </c>
    </row>
    <row r="8" spans="1:17" ht="22.5">
      <c r="A8" s="5" t="s">
        <v>15</v>
      </c>
      <c r="C8" s="13">
        <v>27140</v>
      </c>
      <c r="E8" s="13">
        <v>170998284000</v>
      </c>
      <c r="G8" s="13">
        <v>113549092137</v>
      </c>
      <c r="I8" s="6">
        <v>57449191863</v>
      </c>
      <c r="K8" s="6">
        <v>31420</v>
      </c>
      <c r="M8" s="6">
        <v>189095391592</v>
      </c>
      <c r="N8" s="12"/>
      <c r="O8" s="6">
        <v>131282922787</v>
      </c>
      <c r="Q8" s="13">
        <v>57812468805</v>
      </c>
    </row>
    <row r="9" spans="1:17" ht="22.5">
      <c r="A9" s="5" t="s">
        <v>16</v>
      </c>
      <c r="B9" s="12"/>
      <c r="C9" s="13">
        <v>0</v>
      </c>
      <c r="D9" s="12"/>
      <c r="E9" s="13">
        <v>0</v>
      </c>
      <c r="F9" s="12"/>
      <c r="G9" s="13">
        <v>0</v>
      </c>
      <c r="H9" s="12"/>
      <c r="I9" s="13">
        <v>0</v>
      </c>
      <c r="J9" s="12"/>
      <c r="K9" s="13">
        <v>3650</v>
      </c>
      <c r="L9" s="12"/>
      <c r="M9" s="13">
        <v>15512602278</v>
      </c>
      <c r="N9" s="12"/>
      <c r="O9" s="13">
        <v>15159554313</v>
      </c>
      <c r="P9" s="12"/>
      <c r="Q9" s="13">
        <v>353047965</v>
      </c>
    </row>
    <row r="10" spans="1:17" ht="22.5">
      <c r="A10" s="2" t="s">
        <v>17</v>
      </c>
      <c r="C10" s="3">
        <v>0</v>
      </c>
      <c r="E10" s="3">
        <v>0</v>
      </c>
      <c r="G10" s="3">
        <v>0</v>
      </c>
      <c r="I10" s="3">
        <v>0</v>
      </c>
      <c r="K10" s="3">
        <v>4490</v>
      </c>
      <c r="M10" s="3">
        <v>19647378001</v>
      </c>
      <c r="O10" s="3">
        <v>18691368636</v>
      </c>
      <c r="Q10" s="3">
        <v>956009365</v>
      </c>
    </row>
    <row r="11" spans="1:17" ht="22.5">
      <c r="A11" s="2" t="s">
        <v>67</v>
      </c>
      <c r="C11" s="3">
        <v>0</v>
      </c>
      <c r="E11" s="3">
        <v>0</v>
      </c>
      <c r="G11" s="3">
        <v>0</v>
      </c>
      <c r="I11" s="3">
        <v>0</v>
      </c>
      <c r="K11" s="3">
        <v>2901</v>
      </c>
      <c r="M11" s="3">
        <v>2901000000</v>
      </c>
      <c r="O11" s="3">
        <v>2655456119</v>
      </c>
      <c r="Q11" s="3">
        <v>245543881</v>
      </c>
    </row>
    <row r="12" spans="1:17" ht="22.5">
      <c r="A12" s="2" t="s">
        <v>68</v>
      </c>
      <c r="C12" s="3">
        <v>0</v>
      </c>
      <c r="E12" s="3">
        <v>0</v>
      </c>
      <c r="G12" s="3">
        <v>0</v>
      </c>
      <c r="I12" s="3">
        <v>0</v>
      </c>
      <c r="K12" s="3">
        <v>1295</v>
      </c>
      <c r="M12" s="3">
        <v>1122211103</v>
      </c>
      <c r="O12" s="3">
        <v>1114507432</v>
      </c>
      <c r="Q12" s="3">
        <v>7703671</v>
      </c>
    </row>
    <row r="13" spans="1:17" ht="22.5">
      <c r="A13" s="2" t="s">
        <v>69</v>
      </c>
      <c r="C13" s="3">
        <v>0</v>
      </c>
      <c r="E13" s="3">
        <v>0</v>
      </c>
      <c r="G13" s="3">
        <v>0</v>
      </c>
      <c r="I13" s="3">
        <v>0</v>
      </c>
      <c r="K13" s="3">
        <v>31326</v>
      </c>
      <c r="M13" s="3">
        <v>31326000000</v>
      </c>
      <c r="O13" s="3">
        <v>30852521293</v>
      </c>
      <c r="Q13" s="3">
        <v>473478707</v>
      </c>
    </row>
    <row r="14" spans="1:17" ht="22.5">
      <c r="A14" s="2" t="s">
        <v>70</v>
      </c>
      <c r="C14" s="3">
        <v>0</v>
      </c>
      <c r="E14" s="13">
        <f>SUM(E9:E13)</f>
        <v>0</v>
      </c>
      <c r="F14" s="12"/>
      <c r="G14" s="13">
        <f>SUM(G9:G13)</f>
        <v>0</v>
      </c>
      <c r="I14" s="3">
        <v>0</v>
      </c>
      <c r="K14" s="13">
        <v>1019</v>
      </c>
      <c r="M14" s="3">
        <v>1012507033</v>
      </c>
      <c r="O14" s="13">
        <v>988884388</v>
      </c>
      <c r="Q14" s="3">
        <v>23622645</v>
      </c>
    </row>
    <row r="15" spans="1:17" ht="22.5">
      <c r="A15" s="2" t="s">
        <v>71</v>
      </c>
      <c r="C15" s="3">
        <v>0</v>
      </c>
      <c r="E15" s="3">
        <v>0</v>
      </c>
      <c r="G15" s="3">
        <v>0</v>
      </c>
      <c r="I15" s="3">
        <v>0</v>
      </c>
      <c r="K15" s="3">
        <v>5000</v>
      </c>
      <c r="M15" s="3">
        <v>4937567679</v>
      </c>
      <c r="O15" s="3">
        <v>4859075272</v>
      </c>
      <c r="Q15" s="3">
        <v>78492407</v>
      </c>
    </row>
    <row r="16" spans="1:17" ht="22.5" thickBot="1">
      <c r="E16" s="9">
        <f>SUM(E8:E15)</f>
        <v>170998284000</v>
      </c>
      <c r="G16" s="9">
        <f>SUM(G8:G15)</f>
        <v>113549092137</v>
      </c>
      <c r="I16" s="9">
        <f>SUM(I8:I15)</f>
        <v>57449191863</v>
      </c>
      <c r="M16" s="9">
        <f>SUM(M8:M15)</f>
        <v>265554657686</v>
      </c>
      <c r="O16" s="9">
        <f>SUM(O8:O15)</f>
        <v>205604290240</v>
      </c>
      <c r="Q16" s="9">
        <f>SUM(Q8:Q15)</f>
        <v>59950367446</v>
      </c>
    </row>
    <row r="17" spans="9:9" ht="22.5" thickTop="1"/>
    <row r="19" spans="9:9">
      <c r="I1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  <ignoredErrors>
    <ignoredError sqref="E14:G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rightToLeft="1" workbookViewId="0">
      <selection activeCell="O16" sqref="O16"/>
    </sheetView>
  </sheetViews>
  <sheetFormatPr defaultRowHeight="21.75"/>
  <cols>
    <col min="1" max="1" width="3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16384" width="9.140625" style="1"/>
  </cols>
  <sheetData>
    <row r="2" spans="1:21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2.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2.5">
      <c r="A6" s="23" t="s">
        <v>3</v>
      </c>
      <c r="C6" s="21" t="s">
        <v>54</v>
      </c>
      <c r="D6" s="21" t="s">
        <v>54</v>
      </c>
      <c r="E6" s="21" t="s">
        <v>54</v>
      </c>
      <c r="F6" s="21" t="s">
        <v>54</v>
      </c>
      <c r="G6" s="21" t="s">
        <v>54</v>
      </c>
      <c r="H6" s="21" t="s">
        <v>54</v>
      </c>
      <c r="I6" s="21" t="s">
        <v>54</v>
      </c>
      <c r="J6" s="21" t="s">
        <v>54</v>
      </c>
      <c r="K6" s="21" t="s">
        <v>54</v>
      </c>
      <c r="L6" s="12"/>
      <c r="M6" s="21" t="s">
        <v>55</v>
      </c>
      <c r="N6" s="21" t="s">
        <v>55</v>
      </c>
      <c r="O6" s="21" t="s">
        <v>55</v>
      </c>
      <c r="P6" s="21" t="s">
        <v>55</v>
      </c>
      <c r="Q6" s="21" t="s">
        <v>55</v>
      </c>
      <c r="R6" s="21" t="s">
        <v>55</v>
      </c>
      <c r="S6" s="21" t="s">
        <v>55</v>
      </c>
      <c r="T6" s="21" t="s">
        <v>55</v>
      </c>
      <c r="U6" s="21" t="s">
        <v>55</v>
      </c>
    </row>
    <row r="7" spans="1:21" ht="22.5">
      <c r="A7" s="21" t="s">
        <v>3</v>
      </c>
      <c r="C7" s="22" t="s">
        <v>72</v>
      </c>
      <c r="E7" s="22" t="s">
        <v>73</v>
      </c>
      <c r="G7" s="22" t="s">
        <v>74</v>
      </c>
      <c r="I7" s="21" t="s">
        <v>42</v>
      </c>
      <c r="J7" s="12"/>
      <c r="K7" s="21" t="s">
        <v>75</v>
      </c>
      <c r="L7" s="12"/>
      <c r="M7" s="21" t="s">
        <v>72</v>
      </c>
      <c r="N7" s="12"/>
      <c r="O7" s="21" t="s">
        <v>73</v>
      </c>
      <c r="Q7" s="22" t="s">
        <v>74</v>
      </c>
      <c r="S7" s="22" t="s">
        <v>42</v>
      </c>
      <c r="U7" s="22" t="s">
        <v>75</v>
      </c>
    </row>
    <row r="8" spans="1:21" ht="22.5">
      <c r="A8" s="5" t="s">
        <v>15</v>
      </c>
      <c r="C8" s="13">
        <v>0</v>
      </c>
      <c r="E8" s="13">
        <v>-57235444008</v>
      </c>
      <c r="G8" s="13">
        <v>57449191863</v>
      </c>
      <c r="I8" s="6">
        <v>213747855</v>
      </c>
      <c r="J8" s="12"/>
      <c r="K8" s="15">
        <f>I8/$I$13</f>
        <v>-2.4064311618082364E-2</v>
      </c>
      <c r="M8" s="6">
        <v>0</v>
      </c>
      <c r="N8" s="12"/>
      <c r="O8" s="6">
        <v>0</v>
      </c>
      <c r="Q8" s="13">
        <v>57812468805</v>
      </c>
      <c r="S8" s="13">
        <v>57812468805</v>
      </c>
      <c r="U8" s="14">
        <f>S8/$S$13</f>
        <v>0.10886828057582942</v>
      </c>
    </row>
    <row r="9" spans="1:21" ht="22.5">
      <c r="A9" s="5" t="s">
        <v>16</v>
      </c>
      <c r="B9" s="12"/>
      <c r="C9" s="13">
        <v>0</v>
      </c>
      <c r="D9" s="12"/>
      <c r="E9" s="13">
        <v>192439403</v>
      </c>
      <c r="F9" s="12"/>
      <c r="G9" s="13">
        <v>0</v>
      </c>
      <c r="H9" s="12"/>
      <c r="I9" s="13">
        <v>192439403</v>
      </c>
      <c r="J9" s="12"/>
      <c r="K9" s="14">
        <f t="shared" ref="K9:K12" si="0">I9/$I$13</f>
        <v>-2.1665348461109627E-2</v>
      </c>
      <c r="L9" s="12"/>
      <c r="M9" s="13">
        <v>0</v>
      </c>
      <c r="N9" s="12"/>
      <c r="O9" s="13">
        <v>178286619055</v>
      </c>
      <c r="P9" s="12"/>
      <c r="Q9" s="13">
        <v>353047965</v>
      </c>
      <c r="R9" s="12"/>
      <c r="S9" s="13">
        <v>178639667020</v>
      </c>
      <c r="T9" s="12"/>
      <c r="U9" s="14">
        <f t="shared" ref="U9:U12" si="1">S9/$S$13</f>
        <v>0.33640136449983427</v>
      </c>
    </row>
    <row r="10" spans="1:21" ht="22.5">
      <c r="A10" s="2" t="s">
        <v>17</v>
      </c>
      <c r="C10" s="3">
        <v>0</v>
      </c>
      <c r="E10" s="3">
        <v>-9197921752</v>
      </c>
      <c r="G10" s="3">
        <v>0</v>
      </c>
      <c r="I10" s="3">
        <v>-9197921752</v>
      </c>
      <c r="K10" s="14">
        <f t="shared" si="0"/>
        <v>1.0355269075278724</v>
      </c>
      <c r="M10" s="3">
        <v>0</v>
      </c>
      <c r="O10" s="3">
        <v>293666850568</v>
      </c>
      <c r="Q10" s="3">
        <v>956009365</v>
      </c>
      <c r="S10" s="3">
        <v>294622859933</v>
      </c>
      <c r="U10" s="14">
        <f t="shared" si="1"/>
        <v>0.5548125662549992</v>
      </c>
    </row>
    <row r="11" spans="1:21" ht="22.5">
      <c r="A11" s="2" t="s">
        <v>19</v>
      </c>
      <c r="C11" s="3">
        <v>0</v>
      </c>
      <c r="E11" s="3">
        <v>-89865461</v>
      </c>
      <c r="G11" s="3">
        <v>0</v>
      </c>
      <c r="I11" s="3">
        <v>-89865461</v>
      </c>
      <c r="K11" s="14">
        <f t="shared" si="0"/>
        <v>1.0117296649393873E-2</v>
      </c>
      <c r="M11" s="3">
        <v>0</v>
      </c>
      <c r="O11" s="3">
        <v>-89865461</v>
      </c>
      <c r="Q11" s="3">
        <v>0</v>
      </c>
      <c r="S11" s="3">
        <v>-89865461</v>
      </c>
      <c r="U11" s="14">
        <f t="shared" si="1"/>
        <v>-1.6922816867108288E-4</v>
      </c>
    </row>
    <row r="12" spans="1:21" ht="22.5">
      <c r="A12" s="2" t="s">
        <v>18</v>
      </c>
      <c r="C12" s="3">
        <v>0</v>
      </c>
      <c r="E12" s="3">
        <v>-759050</v>
      </c>
      <c r="G12" s="3">
        <v>0</v>
      </c>
      <c r="I12" s="3">
        <v>-759050</v>
      </c>
      <c r="K12" s="14">
        <f t="shared" si="0"/>
        <v>8.5455901925684434E-5</v>
      </c>
      <c r="M12" s="3">
        <v>0</v>
      </c>
      <c r="O12" s="3">
        <v>46208668</v>
      </c>
      <c r="Q12" s="3">
        <v>0</v>
      </c>
      <c r="S12" s="3">
        <v>46208668</v>
      </c>
      <c r="U12" s="14">
        <f t="shared" si="1"/>
        <v>8.7016838008209505E-5</v>
      </c>
    </row>
    <row r="13" spans="1:21" ht="22.5" thickBot="1">
      <c r="C13" s="9">
        <f>SUM(C8:C12)</f>
        <v>0</v>
      </c>
      <c r="E13" s="9">
        <f>SUM(E8:E12)</f>
        <v>-66331550868</v>
      </c>
      <c r="G13" s="9">
        <f>SUM(G8:G12)</f>
        <v>57449191863</v>
      </c>
      <c r="I13" s="9">
        <f>SUM(I8:I12)</f>
        <v>-8882359005</v>
      </c>
      <c r="K13" s="16">
        <f>SUM(K8:K12)</f>
        <v>0.99999999999999989</v>
      </c>
      <c r="M13" s="9">
        <f>SUM(M8:M12)</f>
        <v>0</v>
      </c>
      <c r="O13" s="9">
        <f>SUM(O8:O12)</f>
        <v>471909812830</v>
      </c>
      <c r="Q13" s="9">
        <f>SUM(Q8:Q12)</f>
        <v>59121526135</v>
      </c>
      <c r="S13" s="9">
        <f>SUM(S8:S12)</f>
        <v>531031338965</v>
      </c>
      <c r="U13" s="16">
        <f>SUM(U8:U12)</f>
        <v>1</v>
      </c>
    </row>
    <row r="14" spans="1:21" ht="22.5" thickTop="1">
      <c r="E14" s="13"/>
      <c r="F14" s="12"/>
      <c r="G14" s="13"/>
      <c r="H14" s="12"/>
      <c r="I14" s="12"/>
      <c r="J14" s="12"/>
      <c r="K14" s="13"/>
      <c r="L14" s="12"/>
      <c r="M14" s="12"/>
      <c r="N14" s="12"/>
      <c r="O14" s="13"/>
      <c r="P14" s="12"/>
      <c r="Q14" s="12"/>
      <c r="R14" s="12"/>
      <c r="S14" s="12"/>
      <c r="T14" s="12"/>
      <c r="U14" s="1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2020-04-26T04:46:14Z</dcterms:created>
  <dcterms:modified xsi:type="dcterms:W3CDTF">2020-04-29T11:50:18Z</dcterms:modified>
</cp:coreProperties>
</file>